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imediafund.sharepoint.com/sites/-----------------------/Shared Documents/ITA/ITA-2567/OIT/O8 แผนและความก้าวหน้าในการดำเนินงานและการใช้จ่ายงบประมาณประจำปี/"/>
    </mc:Choice>
  </mc:AlternateContent>
  <xr:revisionPtr revIDLastSave="771" documentId="8_{8F143297-A71F-4DD7-9CEF-143A494B38A2}" xr6:coauthVersionLast="47" xr6:coauthVersionMax="47" xr10:uidLastSave="{ABF3C715-5521-4AA1-A2EC-A81CE680DB59}"/>
  <bookViews>
    <workbookView xWindow="-120" yWindow="-120" windowWidth="20730" windowHeight="11160" xr2:uid="{1A80C7F2-5621-4968-BB13-8ECF106E3BE1}"/>
  </bookViews>
  <sheets>
    <sheet name="ผลเบิกจ่าย" sheetId="75" r:id="rId1"/>
  </sheets>
  <definedNames>
    <definedName name="_xlnm.Print_Area" localSheetId="0">ผลเบิกจ่าย!$B$1:$M$132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3" i="75" l="1"/>
  <c r="F83" i="75" l="1"/>
  <c r="F82" i="75"/>
  <c r="F75" i="75"/>
  <c r="F72" i="75" s="1"/>
  <c r="F61" i="75"/>
  <c r="F58" i="75"/>
  <c r="F56" i="75"/>
  <c r="F53" i="75"/>
  <c r="F49" i="75"/>
  <c r="F46" i="75"/>
  <c r="F43" i="75"/>
  <c r="F42" i="75" s="1"/>
  <c r="F33" i="75"/>
  <c r="F28" i="75"/>
  <c r="F26" i="75"/>
  <c r="F25" i="75" s="1"/>
  <c r="F23" i="75"/>
  <c r="F21" i="75"/>
  <c r="F15" i="75"/>
  <c r="F8" i="75"/>
  <c r="F60" i="75" l="1"/>
  <c r="F48" i="75"/>
  <c r="F7" i="75"/>
</calcChain>
</file>

<file path=xl/sharedStrings.xml><?xml version="1.0" encoding="utf-8"?>
<sst xmlns="http://schemas.openxmlformats.org/spreadsheetml/2006/main" count="273" uniqueCount="220">
  <si>
    <t>แผนสนับสนุนทุน</t>
  </si>
  <si>
    <t xml:space="preserve">         (1) ฝ่ายพัฒนาสื่อฯ สำหรับเด็ก และเยาวชน</t>
  </si>
  <si>
    <t xml:space="preserve">         (3) ฝ่ายวิจัยและขับเคลื่อนสังคม</t>
  </si>
  <si>
    <t xml:space="preserve">         (4) ฝ่ายส่งเสริมการรู้เท่าทันและเฝ้าระวังสื่อ</t>
  </si>
  <si>
    <t xml:space="preserve">         (5) งานพิจารณา กลั่นกรองโครงการ</t>
  </si>
  <si>
    <t>ยุทธศาสตร์ที่ ๑  ส่งเสริมการผลิต ให้บริการเนื้อหา และพัฒนาศักยภาพผู้ผลิตสื่อปลอดภัยและสร้างสรรค์ด้วยนวัตกรรม</t>
  </si>
  <si>
    <t>ยุทธศาสตร์ที่ ๕ พัฒนาองค์กรสมรรถนะสูงและสร้างมูลค่าเพิ่มของสื่อปลอดภัยและสร้างสรรค์</t>
  </si>
  <si>
    <t>2.3.1 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</si>
  <si>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ยุทธศาสตร์ที่ ๒  ส่งเสริมการวิจัยพัฒนา และสร้างองค์ความรู้เพื่อส่งเสริมการเข้าถึงและนวัตกรรมใช้ประโยชน์สื่อปลอดภัยและสร้างสรรค์ให้ประชาชน และสังคม</t>
  </si>
  <si>
    <t>ยุทธศาสตร์ที่ 3  เสริมสร้างการรู้เท่าทันสื่อ และเฝ้าระวังสื่อไม่ปลอดภัยและไม่สร้างสรรค์</t>
  </si>
  <si>
    <t>1.3.1  แผนงานสนับสนุนทุน</t>
  </si>
  <si>
    <t>แผนสนับสนุนภารกิจตามนโยบายรัฐบาล</t>
  </si>
  <si>
    <t>2.2.1 โครงการศึกษาวิเคราะห์สภาพการณ์และแนวโน้มของสื่อ</t>
  </si>
  <si>
    <t>4.1.2 งานมหกรรมสื่อส่งเสริมพระพุทธศาสนา</t>
  </si>
  <si>
    <t>2.1.1 โครงการวิจัยพัฒนาหลักสูตรผู้ผลิตสื่อมืออาชีพ (ระดับสูง)</t>
  </si>
  <si>
    <t>แผนงานศึกษาวิจัยเพื่อพัฒนาองค์ความรู้ด้านสื่อปลอดภัยและสร้างสรรค์</t>
  </si>
  <si>
    <t>แผนงานพัฒนาสมรรถนะผู้ผลิตสื่อปลอดภัยและสร้างสรรค์</t>
  </si>
  <si>
    <t>แผนงานส่งเสริมการผลิตเนื้อหาสื่อปลอดภัยและสร้างสรรค์ผ่านช่องทางและกลุ่มเป้าหมายที่หลากหลาย</t>
  </si>
  <si>
    <t>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</si>
  <si>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แผนงานส่งเสริมการเฝ้าระวังสื่อไม่ปลอดภัย การรู้เท่าทันสื่อ และ ความฉลาดทางดิจิทัลให้กับเด็ก เยาวชน และประชาชนทุกกลุ่ม</t>
  </si>
  <si>
    <t>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</si>
  <si>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แผนงานพัฒนาและส่งเสริมภาคี เครือข่ายสื่อปลอดภัยและสร้างสรรค์</t>
  </si>
  <si>
    <t>แผนงานสื่อสารประชาสัมพันธ์เพื่อการรับรู้และมีส่วนร่วม</t>
  </si>
  <si>
    <t>แผนงานสนับสนุนงานตามพันธกิจคณะอนุกรรมการส่งเสริมการมีส่วนร่วมของประชาชน</t>
  </si>
  <si>
    <t>แผนงานบริหารจัดการและพัฒนาองค์กร</t>
  </si>
  <si>
    <t>แผนงานบริหารจัดการการสนับสนุนทุน</t>
  </si>
  <si>
    <t>แผนงานเงินสำรองกรณีฉุกเฉินหรือจำเป็น</t>
  </si>
  <si>
    <t xml:space="preserve">4.1.1 โครงการจัดงานมหกรรมสื่อปลอดภัยและสร้างสรรค์ และเวทีรางวัลสื่อปลอดภัยและสร้างสรรค์ </t>
  </si>
  <si>
    <t>4.2.2 โครงการสื่ออาสาประชาชน</t>
  </si>
  <si>
    <t xml:space="preserve">         (2) ฝ่ายพัฒนาสื่อฯ สำหรับประชาชน</t>
  </si>
  <si>
    <t xml:space="preserve">         (6) งานจ้างบริหารโครงการหรือกิจกรรมของผู้ที่ได้รับการสนับสนุนทุน</t>
  </si>
  <si>
    <t>แผนงาน / โครงการ / กิจกรรม</t>
  </si>
  <si>
    <t>รหัส</t>
  </si>
  <si>
    <t>ผลการเบิกจ่าย</t>
  </si>
  <si>
    <t>ผูกพัน</t>
  </si>
  <si>
    <t>คงเหลือ</t>
  </si>
  <si>
    <t>งบประมาณ</t>
  </si>
  <si>
    <t>ข้อเสนอแนะ</t>
  </si>
  <si>
    <t>ระยะเวลาในการดำเนินงานแต่ละโครงการ/กิจกรรม (ระบุเป็น วัน เดือน ปีที่เริ่มและสิ้นสุดการดำเนินการ)</t>
  </si>
  <si>
    <t>แผนและความก้าวหน้าในการดำเนินงานและการใช้งบประมาณประจำปี 2567</t>
  </si>
  <si>
    <t>รวมงบประมาณประจำปี 2567</t>
  </si>
  <si>
    <t>ผลผลิต/กิจกรรม</t>
  </si>
  <si>
    <t>ผลการดำเนินงาน/กิจกรรม</t>
  </si>
  <si>
    <t>งบประมาณที่ใช้</t>
  </si>
  <si>
    <t>ผลการใช้จ่ายงบประมาณ</t>
  </si>
  <si>
    <t>1.1.1 โครงการพัฒนาต้นแบบผู้ผลิตสื่อปลอดภัยและสร้างสรรค์ สำหรับเด็ก เยาวชน และครอบครัว โดยเยาวชนคนรุ่นใหม่</t>
  </si>
  <si>
    <t>1.1.2. โครงการพัฒนานักเขียนบทละครโทรทัศน์ ปี 2</t>
  </si>
  <si>
    <t>1.1.3 โครงการผลิตสื่อปลอดภัยและสร้างสรรค์ที่สะท้อนความเป็นอัตลักษณ์ชุมชนท้องถิ่น ชุด ฮัลโหล ไทยแลนด์ พลัส (Hello Thailand Plus)</t>
  </si>
  <si>
    <t>1.1.4  โครงการอบรมผู้ผลิตสื่อสารคดี</t>
  </si>
  <si>
    <t>1.1.5 โครงการอบรมผู้ผลิตสื่อระดับกลาง Wise Creators</t>
  </si>
  <si>
    <t>1.1.6 โครงการพัฒนานวัตกรรมระบบสตูดิโอเสมือนเพื่อสนับสนุนกระบวนการเรียนรู้และพัฒนาศักยภาพผู้ผลิตสื่อปลอดภัยและสร้างสรรค์</t>
  </si>
  <si>
    <t>1.2.1 โครงการผลิตเนื้อหาสื่อปลอดภัยและสร้างสรรค์สำหรับเด็กและเยาวชน (สร้างสรรค์ไทย ปี 3)</t>
  </si>
  <si>
    <t>1.2.2 โครงการอบรม แฮกกาธอน (Hackathon ) เพื่อสร้างผู้ประกอบการสื่อปลอดภัยและสร้างสรรค์เริ่มต้นใหม่ (Start-up) ปี 2</t>
  </si>
  <si>
    <t>1.2.3 โครงการสร้างการมีส่วนร่วมในการผลิตข่าวจากประชาชนทั่วไป (ข่าวดีแชร์ได้)</t>
  </si>
  <si>
    <t xml:space="preserve">1.2.4 โครงการส่งเสริมผลิตเนื้อหาสื่อปลอดภัยและสร้างสรรค์สำหรับผู้สูงอายุ ปี 3 </t>
  </si>
  <si>
    <t>1.2.5 โครงการผลิตสื่อเศรษฐกิจฐานรากผ่านการพัฒนาการท่องเที่ยวชุมชน</t>
  </si>
  <si>
    <t>1.4.1  แผนงานสนับสนุนตามนโยบายรัฐบาล</t>
  </si>
  <si>
    <t>แผนงานการวิจัยและบริการสังคมด้านสื่อปลอดภัยและสร้างสรรค์</t>
  </si>
  <si>
    <t>2.2.2 โครงการพัฒนารูปแบบงานนวัตกรรมเชิงวิชาการคลังความคิด (Think tank)</t>
  </si>
  <si>
    <t>2.2.3 โครงการศึกษาความเป็นไปได้ในการจัดทำคลังข้อมูลสต๊อกภาพและเสียง (Sounds and Picture Stock) เพื่อสร้างมูลค่าเพิ่มจากฐานวัฒนธรรมไทย</t>
  </si>
  <si>
    <t>2.2.4 โครงการวารสารวิชาการกองทุนพัฒนาสื่อปลอดภัยและสร้างสรรค์ (TMF Journal) ปี 2567</t>
  </si>
  <si>
    <t>3.1.1 โครงการอบรมพัฒนาศักยภาพครูผู้สอนหลักสูตรการรู้เท่าทันสื่อระดับประถมศึกษา</t>
  </si>
  <si>
    <t>3.1.2 โครงการค่ายเยาวชนไทยรู้เท่าทันสื่อ ปี 3</t>
  </si>
  <si>
    <t>3.2.1 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</si>
  <si>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ยุทธศาสตร์ที่ ๔ ส่งเสริมการมีส่วนร่วมพัฒนาเครือข่ายเพื่อการเข้าถึง เผยแพร่ และนำไปใช้ประโยชน์เชิงสังคม</t>
  </si>
  <si>
    <t xml:space="preserve">4.1.3 โครงการจัดกิจกรรมเวทีส่งเสริมการมีส่วนร่วม 5 ภูมิภาค </t>
  </si>
  <si>
    <t>4.2.1 แผนงานสื่อสารประชาสัมพันธ์บทบาท พันธกิจ และผลงานของกองทุน</t>
  </si>
  <si>
    <t>การสร้างเครือข่ายความร่วมมือกับประเทศต่าง ๆ หรือองค์กรระหว่างประเทศ</t>
  </si>
  <si>
    <t>4.3.1 โครงการพัฒนาสื่อปลอดภัยและสร้างสรรค์ ระดับนานาชาติ</t>
  </si>
  <si>
    <t>4.4.1  แผนงานสนับสนุนงานตามพันธกิจคณะอนุกรรมการส่งเสริมการมีส่วนร่วมของประชาชน</t>
  </si>
  <si>
    <t>5.1.1  โครงการบริหารจัดการทั่วไป</t>
  </si>
  <si>
    <t>5.1.2  โครงการบริหารและพัฒนาทรัพยากรบุคคล</t>
  </si>
  <si>
    <t xml:space="preserve">5.1.3  โครงการพัฒนาระบบเทคโนโลยีสารสนเทศและดิจิทัลภายในสำนักงาน </t>
  </si>
  <si>
    <t>5.1.4  โครงการสนับสนุนภารกิจฝ่ายเลขานุการและงานกฎหมาย</t>
  </si>
  <si>
    <t xml:space="preserve">5.1.5  โครงการพัฒนาและสนับสนุนงานนโยบายและยุทธศาสตร์ </t>
  </si>
  <si>
    <t>5.1.6  โครงการสนับสนุนความเข้มแข็งด้านการตรวจสอบภายใน</t>
  </si>
  <si>
    <t>5.1.7  โครงการการสนับสนุนการทำงานร่วมกับหน่วยงานต่างประเทศ</t>
  </si>
  <si>
    <t>5.1.8  โครงการสร้างเครือข่ายความร่วมมือกับประเทศต่าง ๆ หรือองค์กรระหว่างประเทศ</t>
  </si>
  <si>
    <t>5.2.1  โครงการบริหารจัดการการสนับสนุนทุน ด้านการเงิน การบัญชี การพัสดุ และภาษีอากร</t>
  </si>
  <si>
    <t>5.2.2  โครงการประชาสัมพันธ์การเปิดรับทุน</t>
  </si>
  <si>
    <t>5.2.3  แผนงานบริหารจัดการการสนับสนุนทุน ด้านการพัฒนา กลั่นกรอง พิจารณา การบริหารโครงการ การกำกับ ติดตาม ให้คำแนะนำผู้รับทุน การประเมินผล</t>
  </si>
  <si>
    <t>5.3.1  แผนงานเงินสำรองกรณีฉุกเฉินหรือจำเป็น</t>
  </si>
  <si>
    <t>67-11-01</t>
  </si>
  <si>
    <t>67-11-02</t>
  </si>
  <si>
    <t>67-11-03</t>
  </si>
  <si>
    <t>67-11-04</t>
  </si>
  <si>
    <t>67-11-05</t>
  </si>
  <si>
    <t>67-11-06</t>
  </si>
  <si>
    <t>67-12-01</t>
  </si>
  <si>
    <t>67-12-02</t>
  </si>
  <si>
    <t>67-12-03</t>
  </si>
  <si>
    <t>67-12-04</t>
  </si>
  <si>
    <t>67-12-05</t>
  </si>
  <si>
    <t>67-13-01</t>
  </si>
  <si>
    <t>67-14-01</t>
  </si>
  <si>
    <t>67-21-01</t>
  </si>
  <si>
    <t>67-22-01</t>
  </si>
  <si>
    <t>67-22-02</t>
  </si>
  <si>
    <t>67-22-03</t>
  </si>
  <si>
    <t>67-22-04</t>
  </si>
  <si>
    <t>67-23-01</t>
  </si>
  <si>
    <t>67-31-01</t>
  </si>
  <si>
    <t>67-31-02</t>
  </si>
  <si>
    <t>67-32-01</t>
  </si>
  <si>
    <t>67-41-01</t>
  </si>
  <si>
    <t>67-41-02</t>
  </si>
  <si>
    <t>67-41-03</t>
  </si>
  <si>
    <t>67-42-01</t>
  </si>
  <si>
    <t>67-42-02</t>
  </si>
  <si>
    <t>67-43-01</t>
  </si>
  <si>
    <t>67-44-01</t>
  </si>
  <si>
    <t>67-51-01</t>
  </si>
  <si>
    <t>67-51-02</t>
  </si>
  <si>
    <t>67-51-03</t>
  </si>
  <si>
    <t>67-51-04</t>
  </si>
  <si>
    <t>67-51-05</t>
  </si>
  <si>
    <t>67-51-06</t>
  </si>
  <si>
    <t>67-51-07</t>
  </si>
  <si>
    <t>67-51-08</t>
  </si>
  <si>
    <t>67-51-09</t>
  </si>
  <si>
    <t>67-52-01</t>
  </si>
  <si>
    <t>67-52-02</t>
  </si>
  <si>
    <t>67-52-03</t>
  </si>
  <si>
    <t>67-52-04</t>
  </si>
  <si>
    <t>67-52-05</t>
  </si>
  <si>
    <t>67-52-06</t>
  </si>
  <si>
    <t>67-52-07</t>
  </si>
  <si>
    <t>67-52-08</t>
  </si>
  <si>
    <t>67-53-01</t>
  </si>
  <si>
    <t>1 การพัฒนาหลักสูตรอบรมพัฒนาศักยภาพบุคลากรด้านสื่อสำหรับเด็กปฐมวัย อายุ   0-2 ปี จำนวน 2 หลักสูตร คือสื่อสิ่งพิมพ์และสื่อเสียง
2. การจัดอบรมเยาวชนผู้ผลิตสื่อสำหรับเด็กปฐมวัย จำนวนไม่น้อยกว่า 30 คน
3. การคัดเลือกผู้อบรมและพัฒนาศักยภาพในการสร้างสรรค์สื่อสำหรับเด็กปฐมวัย โดยคัดเลือกจากเยาวชนผู้เข้าร่วมอบรมตามเกณฑ์หรือแนวทางที่กองทุนให้ความเห็นชอบ และประกาศผลผ่านช่องทางสื่อของกองทุน จำนวน 2 ทีม ทีมละไม่เกิน 4 คน (สื่อเสียง 1 ทีม และสื่อสิ่งพิมพ์ 1 ทีม) เพื่อสนับสนุนในการดำเนินโครงการ
4. การผลิตหลักสูตรการเรียนการสอนออนไลน์เกี่ยวกับการผลิตสื่อสำหรับเด็กปฐมวัย อายุ 0-2 ปี ให้ครอบคลุมเนื้อหาการอบรมทั้งสื่อสิ่งพิมพ์และสื่อเสียง
5. การจัดทำสรุปผลการดำเนินโครงการ</t>
  </si>
  <si>
    <t>อยู่ระหว่างการขออนุมัติจัดซื้อจัดจ้าง</t>
  </si>
  <si>
    <t xml:space="preserve">ตุลาคม 2566 - กันยายน 2567 </t>
  </si>
  <si>
    <t xml:space="preserve">กิจกรรมอบรมเชิงปฏิบัติการเพื่อพัฒนาทักษะเรื่องการเล่นละคร การเล่าเรื่อง และการสร้างเรื่องราวที่เป็นอัตลักษณ์จากท้องถิ่นของตนเองให้กับเยาวชน โดยมีวิทยากรนักเขียนบทละครโทรทัศน์มืออาชีพ </t>
  </si>
  <si>
    <t>อยู่ระหว่างดำเนินการจัดทำเอกสารประกอบการจัดซื้อจัดจ้างด้วยวิธีประกวดราคาอิเล็กทรอนิกส์ 
(e - bidding)</t>
  </si>
  <si>
    <t xml:space="preserve">ตุลาคม 2566 – กันยายน 2567 </t>
  </si>
  <si>
    <t>ผลิตสื่อที่มาจากการพัฒนาศักยภาพผู้ผลิตสื่อ อันเป็นสื่อที่สะท้อนอัตลักษณ์ท้องถิ่น สร้างเครือข่ายผู้ผลิตสื่อปลอดภัยและสร้างสรรค์ และเผยแพร่ผลงานในช่องทางที่เหมาะสม</t>
  </si>
  <si>
    <t>ยังไม่เริ่มดำเนินการ</t>
  </si>
  <si>
    <t>1. จัดทำแผนการดำเนินงานโครงการ ประกอบด้วย 1) แผนการดำเนินงานโครงการพัฒนาหลักสูตรและอบรมเชิงปฏิบัติการเพื่อพัฒนาผู้ผลิตสื่อสารคดี 2) การออกแบบงานศิลปกรรม (Artwork) และ 3) จัดเตรียมทีมงานที่มีประสบการณ์และมีความเชี่ยวชาญในการจัดอบรม โดยจัดทำโครงสร้าง
2. การพัฒนาหลักสูตรเพื่อพัฒนาผู้ผลิตสื่อสารคดี ประกอบด้วย  1) จัดทำหลักสูตรการอบรมเพื่อพัฒนาผู้ผลิตสื่อสารคดี 2) จัดทำเอกสารหลักสูตรการอบรมภาษาไทย และภาษาอังกฤษ และ3) สรรหาและเสนอรายชื่อวิทยากรที่มีความเชี่ยวชาญในเนื้อหาที่อบรม 
3. การอบรมหลักสูตรเพื่อพัฒนาผู้ผลิตสื่อสารคดี ประกอบด้วย 1)  จัดการอบรมผู้ผลิตสื่อสารคดี จำนวน 1 ครั้ง ระยะเวลา 2 วัน 1 คืน และมีจำนวนผู้เข้าร่วมไม่น้อยกว่า 60 คน 2) การประเมินความรู้ความเข้าใจ และความพึงพอใจของผู้เข้าร่วมอบรม 3) จัดพิธีมอบประกาศนียบัตรให้กับผู้ผ่านการอบรม
4. จัดทำรายงานสรุปผลการดำเนินงาน</t>
  </si>
  <si>
    <t>อยู่ระหว่างจัดทำขอบเขตของงาน (TOR)</t>
  </si>
  <si>
    <t>1. ทบทวนหลักสูตรเพื่อปรับให้เข้ากับสถานการณ์ปัจจุบัน 
2. จัดทำร่างขอบเขตของงาน (TOR) เพื่อจัดหาผู้รับจ้างจัดการอบรม
3.จัดการอบรมตามแผนงาน ที่กำหนด</t>
  </si>
  <si>
    <t>1. ดำเนินการจัดให้มีการทบทวนหลักสูตรเพื่อปรับให้เข้ากับสถานการณ์ปัจจุบัน 
2. อยู่ในระหว่างกระบวนการจัดซื้อจัดจ้าง</t>
  </si>
  <si>
    <t xml:space="preserve">จัดทำห้อง Virtual Studio สำหรับผลิตสื่อวีดิทัศน์ ในพื้นที่เป้าหมายและกิจกรรมสร้างกระบวนการเรียนรู้เพื่อพัฒนาศักยภาพผู้ผลิตสื่อในพื้นที่ </t>
  </si>
  <si>
    <t>อยู่ระหว่างดำเนินการจัดทำเอกสารประกอบการจัดซื้อจัดจ้างด้วยวิธีประกวดราคาอิเล็กทรอนิกส์ 
(e - bidding) เพื่อจัดหาผู้รับจ้างดำเนินงาน</t>
  </si>
  <si>
    <t>1. จัดทำแผนการดำเนินงาน
2. การจัดงานแถลงข่าวเปิดตัวโครงการ
3. การประชาสัมพันธ์เปิดรับผลงาน
4. อบรมหลักสูตร 2 ครั้ง
5. จัดงานประกาศผล</t>
  </si>
  <si>
    <t>อยู่ระหว่างดำเนินการ</t>
  </si>
  <si>
    <t>1. จัดทำแผนการดำเนินการ
2. ประชาสัมพันธ์โครงการ
3. จัดกิจกรรมรับสมัคร
4. จัดอบรมเบื้องต้น
5. ดำเนินการประกวด
6. จัดอบรมเชิงลึก
7. คัดเลือกผู้ชนะ
8. จัดแถลงความสำเร็จ</t>
  </si>
  <si>
    <t>โครงการสร้างการมีส่วนร่วม ในการผลิตข่าวจากประชาชนทั่วไป (ข่าวดีแชร์ได้)</t>
  </si>
  <si>
    <t>อยู่ระหว่างการดำเนินงานร่างขอบเขตงาน</t>
  </si>
  <si>
    <t>1. จัดกิจกรรมส่งเสริมและพัฒนาทักษะการใช้เทคโนโลยีดิจิทัลเพื่อการผลิตสื่อหรือกิจกรรมที่ช่วยให้เกิดการเรียนรู้และพัฒนาทักษะการใช้ชีวิตเพื่อองค์ความรู้ในการสร้างอาชีพของผู้สูงอายุ โดยคัดเลือกกลุ่มเป้าหมาย คือ ผู้สูงอายุ เยาวชน และประชาชนทั่วไปม
2. จัดกิจกรรมเปิดพื้นที่สร้างเครือข่ายให้ผู้สูงอายุที่เข้าร่วมโครงการได้สานสัมพันธ์ระหว่างผู้สูงอายุเข้าร่วมกิจกรรม และผู้สูงอายุที่ผ่านการเข้าร่วมกิจกรรมมาแล้ว 
3. จัดกิจกรรมมอบรางวัล ให้กับผู้เข้าร่วมการอบรมที่ได้รับการคัดเลือก</t>
  </si>
  <si>
    <t>โครงการผลิตสื่อเศรษฐกิจฐานรากผ่านการพัฒนาการท่องเที่ยวชุมชน</t>
  </si>
  <si>
    <t>แผนงานสนับสนุนทุน</t>
  </si>
  <si>
    <t>แผนงานสนับสนุนตามนโยบายรัฐบาล</t>
  </si>
  <si>
    <t xml:space="preserve">อยู่ระหว่างดำเนินการจัดทำ TOR </t>
  </si>
  <si>
    <t xml:space="preserve">อยู่ระหว่างดำเนินการจัดทำ </t>
  </si>
  <si>
    <t>1 ตุลาคม 2566 – 30 กันยายน 2567</t>
  </si>
  <si>
    <t>เพื่อพัฒนาหลักสูตรผูผลิตสื่อมืออาชีพ (ระดับสูง) ที่เหมาะสมกับการพัฒนาศักยภาพผูผลิตสื่อปลอดภัยและสรางสรรคใหสามารถผลิตผลงานสื่อปลอดภัยและสรางสรรคที่มีคุณภาพสูงและสรางผลกระทบเชิงบวกตอสังคม วัฒนธรรม วิถีชีวิต และมีมูลคาเพิ่มทางเศรษฐกิจ</t>
  </si>
  <si>
    <t>อยู่ระหว่างการร่างขอบเขตการดำเนินงาน และขออนุมัติจัดจ้าง</t>
  </si>
  <si>
    <t xml:space="preserve">1 ตุลาคม 2566 - 30 กันยายน 2567 </t>
  </si>
  <si>
    <t>1) กิจกรรมการศึกษาวิเคราะห์เนื้อหาสื่อประเด็นต่าง ๆ ในรูปแบบบทความวิชาการ และผลการศึกษา จำนวน 12 รายงาน
2) กิจกรรมการผลิตสื่อเผยแพร่ประชาสัมพันธ์ผลงาน จำนวน 6 ผลงาน
3) กิจกรรมเวทีวิชาการ จำนวน 1 ครั้ง และมีผู้ร่วมงานไม่น้อยกว่า 100 คน
4) ดำเนินการจ้างที่ปรึกษาเพื่อให้ข้อเสนอแนะ และกำกับทิศทางการทำงานของโครงการ TMF Media Alert จำนวนอย่างน้อย 1 คน
5) ดำเนินการจ้างนักออกแบบกราฟิกเพื่อออกแบบ Infographic เพื่อเผยแพร่ผลงานสู่สาธารณะตลอดโครงการ จำนวนอย่างน้อย 1 คน</t>
  </si>
  <si>
    <t>ดำเนินการแล้ว ดังนี้ 
1.การจัดซื้อจัดจ้างเพื่อตอบโจทย์ภาระงานหลัก 5 โครงการ ดังนี้  
1.1) โครงการจ้างจัดทำการศึกษาวิเคราะห์การสื่อสารและพฤติกรรมการรับและใช้สื่อออนไลน์ ประจำปี 2567 
1.2) โครงการโครงการจ้างศึกษาและพัฒนาแนวทางการตรวจสอบ ประเมิน และส่งเสริมคุณภาพเนื้อหารายการข่าว  
1.3) โครงการจ้างศึกษาและพัฒนาแนวทางการตรวจสอบ ประเมิน และส่งเสริมคุณภาพเนื้อหารายการละครและบันเทิง 
1.4) โครงการจัดจ้างผลิตชุดสื่อในประเด็นที่เกี่ยวข้องกับสื่อและพฤติกรรมการรับและใช้สื่อประจำปี 2567 
1.5) โครงการจ้างจัดเวทีเสวนาวิเคราะห์สถานการณ์สื่อปลอดภัยและสร้างสรรค์ ประจำปี 2567 
1.6) โครงการจ้างประชาสัมพันธ์ผลงาน Media Alert ผ่านเพจเฟซบุ๊ก ประจำปี 2567 
2. การผลิตงานวิชาการโดยเจ้าหน้าที่ทีม Media Alert 
3.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4. การดำเนินการอื่น ๆ เช่น ค่าใช้สอยในการจัดประชุม ค่าตอบแทนวิยากร ฯลฯ</t>
  </si>
  <si>
    <t>จัดเสวนาวิชาการ</t>
  </si>
  <si>
    <t>รายงานผลการศึกษา และขอเสนอแนะตอชองทางการจัดหาเงิน และทรัพยสินตามมาตรา 6 แหง พรบ. กองทุนพัฒนาสื่อปลอดภัยและสรางสรรค แนวทางการบริหารจัดการ การปรับกฎหมาย/กฎระเบียบ ตลอดจนกลไกการเพิ่มคุณคาและมูลคาใหแกผลงานของกองทุนพัฒนาสื่อปลอดภัยและสรางสรรค และผลงานของผูมีสวนไดสวนเสียในอุตสาหกรรมสื่อของประเทศไทยในรูปแบบระบบคลังขอมูลภาพ เสียง และวิดีโอ (Sound, Picture and Video Stock) สื่อปลอดภัยและสรางสรรคเพื่อสนับสนุนการผลิตสื่อปลอดภัยและสรางสรรค และเพื่อสรางมูลคาเพิ่มจากฐานวัฒนธรรมไทยไปสูระดับสากล จำนวน 1 รายงาน</t>
  </si>
  <si>
    <t>1) จัดประชุมประชุมคณะทำงานจัดตั้งวารสารวิชาการซึ่งทำหนาที่เปนกองบรรณาธิการ เพื่อกำหนดกรอบแนวคิด (Theme) ในแตละฉบับ และสรรหา/คัดสรรบทความวิชาการ บทความวิจัย และบทความพิเศษใหเพียงพอตอการตีพิมพตามกำหนดเวลา
2) งานประเมินบทความวิชาการตามมาตรฐานของศูนยดัชนีอางอิงวารสารไทย หรือ TCI
3) การตีพิมพวารสารและการเผยแพร่
4) กิจกรรมการอบรมนักวิจัย ประจำป 2567 เพื่อเสริมศักยภาพในดานงานเขียนบทความใหกับนักวิจัยรุนใหม ๆ และทักษะงานวิจัยใหกับผูรับทุนของกองทุนฯ
5) กิจกรรมการประชุมวิชาการ วารสารวิชาการกองทุนพัฒนาสื่อปลอดภัยและสรางสรรค ประจำป 2567 เพื่อเปนเวทีแลกเปลี่ยนเรียนรูดานสื่อปลอดภัยและสรางสรรคใหกับผูเขียนบทความ ผูทรงคุณวุฒิ/นักวิชาการในสาขาตาง ๆ ผูรับทุน และผูสนใจทั่วไป 
6) งานจัดจางที่ปรึกษาโครงการ และบุคลากรที่มีความเชี่ยวชาญเฉพาะดานในการจัดทำวารสารวิชาการ และระบบ Thaijo</t>
  </si>
  <si>
    <t>แบ่งเป็นการดำเนินงาน/กิจกรรม ดังนี้ 
1.การจัดซื้อจัดจ้างเพื่อตอบโจทย์ภาระงานหลัก 5 โครงการ ดังนี้  
1.1) โครงการจ้างออกแบบรูปเล่ม และจัดพิมพ์วารสารวิชาการ TMF Journal ปี 2567
1.2) โครงการจ้างจัดประชุมวาชาการ วารสารกองทุนพัฒนาสื่อปลอดภัยและสร้างสรรค์ ประจำปี 2567 
1.3) โครงการจ้างจัดกิจกรรมอบรมนักวิจัย ประจำปี 2567 
2.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3. การดำเนินการอื่น ๆ เช่น ค่าใช้สอยในการจัดประชุม ค่าตอบแทนวิยากร ฯลฯ</t>
  </si>
  <si>
    <t xml:space="preserve">1. ดำเนินการส่งเสริมสนับสนุนการสร้างนวัตกรรมเพื่อการพัฒนาสื่อปลอดภัยและสร้างสรรค์ ตามแนวทางของคณะอนุกรรมการส่งเสริมสนับสนุนการสร้างนวัตกรรมเพื่อการพัฒนาสื่อปลอดภัยและสร้างสรรค์ ผ่านแผนงานต่าง ๆ
2. จัดประชุม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 </t>
  </si>
  <si>
    <t>1. กิจกรรมจัดประชุม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
อย่างน้อยเดือนละ 1 ครั้ง</t>
  </si>
  <si>
    <t>งานมหกรรมสื่อปลอดภัยและสร้างสรรค์ และงานเวทีรางวัลสื่อปลอดภัยและสร้างสรรค์</t>
  </si>
  <si>
    <t>งานมหกรรมสื่อส่งเสริมพระพุทธศาสนา</t>
  </si>
  <si>
    <t>โครงการสื่ออาสาประชาชน</t>
  </si>
  <si>
    <t>1. การจัดทำแผนการจัดกิจกรรมเวทีส่งเสริมการมีส่วนร่วมของประชาชน 5 ภูมิภาค ประกอบด้วย 1) การออกแบบแนวความคิด (concept) ธีม (theme) และกระบวนการการจัดกิจกรรม 2) การจัดทำแผนปฏิบัติการ (Action Plan) 3) การจัดทำแผนการประชาสัมพันธ์โครงการ 4) การนำเสนอพื้นที่ในการจัดงานทั้ง 4 พื้นที่ 5) การออกแบบงานศิลปกรรม (Artwork) 
2. การประชาสัมพันธ์กิจกรรมเวทีส่งเสริมการมีส่วนร่วมของประชาชน 5 ภูมิภาค ประกอบด้วย 1) จัดทำโปสเตอร์เพื่อประชาสัมพันธ์โครงการ และ 2) จัดทำสกู๊ปข่าวเพื่อประชาสัมพันธ์โครงการ
3. การจัดกิจกรรมเวทีส่งเสริมการมีส่วนร่วมของประชาชน 5 ภูมิภาค จำนวน 4 ครั้ง ครั้งละ 1 วัน มีกลุ่มเป้าหมายผู้เข้าร่วมงานจากในพื้นที่ 5 ภูมิภาค ดังนี้ 1) ภาคเหนือ 2) ภาคตะวันออกเฉียงเหนือ 3) ภาคใต้ และ 4) ภาคกลาง และภาคตะวันออก
4. การจัดทำรายงานสรุปผลการการดำเนินโครงการ</t>
  </si>
  <si>
    <t>ตุลาคม 2566 - กันยายน 2567</t>
  </si>
  <si>
    <t>แผนงานภาคีสัมพันธ์</t>
  </si>
  <si>
    <t>1. องค์กรร่วมจัดงานมหกรรมหนังสือระดับชาติ ครั้งที่ 28 (Book Expo Thailand 2023) ร่วมกับ สมาคมผู้จัดพิมพ์และผู้จัดจำหน่ายหนังสือแห่งประเทศไทย ระหว่างวันที่ 12 – 23 ตุลาคม 2566 ณ ศูนย์ประชุมแห่งชาติสิริกิติ์ 
2. องค์กรร่วมจัดงานเสวนา “มนุษย์ต่างวัย Talk 2023 : Out of the Box Aging” ในวันที่ 18 พฤศจิกายน 2566 ณ True Digital Park กรุงเทพมหานคร เวลา 09.00 - 18.00 น. โดย บริษัท บุญมีฤทธิ์ มีเดีย จำกัด และเพจมนุษย์ต่างวัย และเครือข่าย
3. องค์กรร่วมจัดโครงการอบรมหลักสูตรผู้บริหารยุทธศาสตร์การสื่อสารมวลชนระดับสูง (บยสส.) รุ่นที่ 3   ร่วมกับ สถาบันอิศรา มูลนิธิพัฒนาสื่อมวลชนแห่งประเทศไทย และเครือข่าย อบรมทุกวันเสาร์  เริ่มที่ 18 พฤศจิกายน 2566 -24 เมษายน 2567  เวลา 08.30 - 16.00 น. สถานที่ : โรงแรม ดิ เอมเมอรัลด์  กรุงเทพฯ
4. องค์กรร่วมจัดงาน Adman Award &amp; Symposium 2023 ร่วมกับสมาคมโฆษณาแห่งประเทศไทย  จัดขึ้นระหว่างวันที่ 15 - 16 พฤศจิกายน ๒๕๖๖ ณ สามย่านมิตรทาวน์ฮอลล์ ชั้น 5 ศูนย์การค้าสามย่านมิตรทาวน์
5. องค์กรร่วมจัดโครงการประกวด “รางวัลข่าวดิจิทัลยอดเยี่ยมแห่งปี 2566”  ร่วมกับสมาคมผู้ผลิตสื่อออนไลน์ วันที่ 30 พฤศจิกายน ๒๕๖๖ ณ โรงแรม ดิเอมเมอร์รัลด์ รัชดา
6. องค์กรร่วมจัดงาน “เกียรติยศคนหนังสือพิมพ์” ร่วมกับ สมาคมหนังสือพิมพ์แห่งประเทศไทย ในพระบรมราชูปถัมภ์ จัดขึ้นในวันอาทิตย์ที่ 24 ธันวาคม ๒๕๖๖ เวลา 13.30 – 16.30 น. ณ หอประชุมเมืองไทยประกันชีวิต ถนนรัชดาภิเษก
7. องค์กรร่วมจัดโครงการผลิตสารคดีส่งเสริมคุณธรรมความดี “ดอกไม้บานสื่อสารความดี” ร่วมกับ ศูนย์คุณธรรม (องค์การมหาชน)
8. องค์กรร่วมจัดการบันทึกเสียงและวีดีทัศน์ “เพลงรัตนโกสินทร์” มูลนิธิอาจารย์สุกรี เจริญสุข  
9. องค์กรร่วมจัดโครงการรณรงค์เสริมสร้างความตระหนักรู้เรื่องการสื่อสารที่ไม่สร้างความเกลียดชัง ร่วมกับคณะกรรมการสิทธิมนุยชนแห่งชาติ ระยะเวลาดำเนินการ ระหว่างเดือน มกราคม - มีนาคม 2567
10. องค์กรร่วมจัดโครงการประชาสัมพันธ์สื่อปลอดภัยและสร้างสรรค์ ผ่านสื่อวิทยุท้องถิ่น ร่วมกับ สมาคมสภาวิชาชีพวิทยุกระจายเสียงและวิทยุโทรทัศน์ เริ่ม 1 มีนาคม 2567 - กรกฎาคม 2567 
11. องค์กรร่วมจัดงานสัปดาห์หนังสือแห่งชาติ ครั้งที่ 52 และสัปดาห์หนังสือนานาชาติ ครั้งที่ 22 ร่วมกับสมาคมผู้จัดพิมพ์และผู้จัดจำหน่ายหนังสือแห่งประเทศไทย ระหว่างวันที่วันที่ 28 มีนาคม – 8 เมษายน 2567 ณ ฮอลล์ 5-7 ชั้น LG ศูนย์การประชุมแห่งชาติสิริกิติ์
12. องค์กรร่วมจัดงาน “Thai Journalists Association 69 th Anniversary” Talk ร่วมกับ สมาคมนักข่าวนักหนังสือพิมพ์แห่งประเทศไทย วันที่ 5 มีนาคม 2567 เวลา 17.00 น. โรงแรมอีสติน แกรนด์ พญาไท 
13. องค์กรร่วมจัดงาน “วันนักข่าว” ขอนแก่นร่วมกับ มูลนิธิชุมชนขอนแก่นทศวรรษหน้า สมาคมสื่อมวลชนจังหวัดขอนแก่น  วันที่ 5 มีนาคม 2567 เวลา 08.30 น. – 13.00 น. ณ ธนาคารแห่งประเทศไทย สำนักงานภาคตะวันออกเฉียงเหนือ จังหวัดขอนแก่น</t>
  </si>
  <si>
    <t>อยู่ระหว่างการดำเนินการจัดทำขอบเขตงาน</t>
  </si>
  <si>
    <t>จัดงานสัมมนา หรือการประชุมเชิงปฎิบัติการ หรือการจัดงานแสดงผลงานนิทรรศการ หรือการจัดงานในรูปแบบอื่น ๆ ที่เกี่ยวข้องในระดับนานาชาติ จำนวน 1 ครั้ง</t>
  </si>
  <si>
    <t>1. จัดงาน 2024 International Creative Content Creators ในช่วงเดือนสิงหาคม 2567</t>
  </si>
  <si>
    <t>1. โครงการจ้างจัดเวทีขับเคลื่อนและพัฒนาเครือข่ายสื่อปลอดภัยและสร้างสรรค์ในระดับภูมิภาคปี 2567
2. จัดประชุมคณะอนุกรรมการเกี่ยวกับการส่งเสริมการมีส่วนร่วมของประชาชน</t>
  </si>
  <si>
    <t>ขณะนี้อยู่ในระหว่างการวางแผนการจัดเวทีฯ ในพื้นที่ 4 ภูมิภาค ซึ่งเป็นคนละพื้นที่จากการจัดเวทีฯ ในปี 2566 คือ ภาคเหนือตอนล่าง ภาคกลางตอนบน ภาคตะวันออกเฉียงเหนือ (เหนือ) โดยเน้นการจัดอบรมเชิงปฏิบัติเพื่อให้ความรู้เรื่องการเขียนโครงการและการมีส่วนร่วมในการขับเคลื่อนภารภิจส่งเสริมสื่อปลอดภัยและสร้างสรรค์
จัดการประชุม ครั้งที่ 1 – 4 /2567</t>
  </si>
  <si>
    <t>1. กิจกรรมการจัดทำแผนงานและงบประมาณด้านการบริหารทรัพยากรบุคคล และ/หรือกิจกรรมการศึกษาหรือทบทวน ระเบียบ ข้อบังคับ หรือประกาศที่เกี่ยวข้องกับการบริหารและพัฒนาทรัพยากรบุคคล
2. กิจกรรมการพัฒนาบุคลากร ของสำนักงานกองทุนฯ
3. กิจกรรมการอบรมผู้จัดการและ/หรือผู้บริหารของสำนักงานกองทุนฯ
4. กิจกรรมการสัมมนาบุคลากร ประจำปีงบประมาณ พ.ศ. 2567
5. กิจกรรมส่งเสริมด้านสุขอนามัย ความปลอดภัยในการทำงาน และงานแรงงานสัมพันธ์
6. กิจกรรมการจัดจ้างผู้รับประกันภัยความรับผิดของกรรมการและผู้บริหาร
7. กิจกรรมการงานจ้างผู้จัดทำ payroll
8. กิจกรรมการจ่ายเงินเดือนและสวัสดิการ</t>
  </si>
  <si>
    <t>1. ดำเนินการจัดทำแผนงบประมาณ ประจำปีงบประมาณ พ.ศ. 2567 และได้รับความเห็นชอบงบประมาณในการดำเนินงานจากคณะกรรมการฯ
2. ดำเนินการจัดฝึกอบรมแบบ Inhouse Training 
3. ดำเนินการส่งเจ้าหน้าที่เข้าอบรมแบบ Public Training 
4. ดำเนินการส่งเจ้าหน้าที่ระดับบริหารเข้าอบรมแบบ Public Training 
5. ดำเนินการจัดกิจกรรมสัมมนาบุคลากร จำนวน 1 ครั้ง 
6. ดำเนินการจัดตั้งคณะทำงานความปลอดภัย สุขอนามัย และสภาพแวดล้อมในการทำงาน
7. ดำเนินการจัดประชุมคณะทำงานฯ แล้ว จำนวน 2 ครั้ง
8. จัดทำข้อมูลเอกสารเพื่อเสนอต่อสัญญากรมธรรม์ประกันภัย
9. ดำเนินการต่อสัญญาประกันภัยความรับผิดของคณะกรรมการและผู้บริหาร กับบริษัท ทิพยประกันภัย จำกัด (มหาชน)
10.  ดำเนินการต่อสัญญาจัดทำ payroll กับบริษัท HR Serve จำกัด
11.  ดำเนินการจ่ายเงินเดือน/สวัสดิการ ให้แก่บุคลากรที่เป็นไปตามกำหนดระยะเวลาในแต่ละเดือน</t>
  </si>
  <si>
    <t>67-51-10</t>
  </si>
  <si>
    <t>1. จัดประชุมคณะกรรมการกองทุน คณะอนุกรรมการบริหาร ตามที่ได้รับมอบหมายจากประธานกรรมการ ประธานอนุกรรมการ หรือผู้จัดการกองทุน
2. ประสานงานนัดหมายภายในและภายนอกองค์กร และลงตารางนัดหมายให้กับผู้จัดการกองทุนรองผู้จัดการกองทุน
3. ดำเนินงานด้านสารบรรณของผู้จัดการกองทุน รองผู้จัดการกองทุน และฝ่ายสนับสนุนการบริหารงาน
4. ปฏิบัติงานอื่น ๆ ตามที่ได้รับมอบหมายจากผู้จัดการ รองผู้จัดการ และผู้อำนวยการฝ่ายสนับสนุนการบริหารงาน</t>
  </si>
  <si>
    <t>1. สนับสนุนการประชุมคณะกรรมการกองทุนพัฒนาสื่อปลอดภัยและสร้างสรรค์ คณะอนุกรรมการบริหาร ได้ครบถ้วนตามที่มีการนัดหมายประชุม 
2. มีการดำเนินงานด้านสารบรรณของผู้จัดการกองทุน รองผู้จัดการกองทุน และฝ่ายสนับสนุนการบริหารงาน (ชื่อเดิม) ปัจจุบันเปลี่ยนเป็นชื่อ “ฝ่ายพัฒนาประสิทธิภาพองค์กร”</t>
  </si>
  <si>
    <t>1. จัดประชุมคณะอนุกรรมการด้านกฎหมาย ตามที่ได้รับมอบหมายจาก ประธานอนุกรรมการ หรือผู้จัดการกองทุน
2. จัดทำประกาศเปิดรับข้อเสนอโครงการหรือกิจกรรม และสัญญาให้ทุน
3. จัดทำร่างอนุบัญญัติ เสนอต่อคณะกรรมการกองทุน คณะอนุกรรมการบริหาร และ/หรือคณะอนุกรรมการด้านกฎหมาย
4. รวบรวมโครงการที่ปิดสัญญาให้ทุนแล้วและจำแนกประเภทผลงานที่เกิดขึ้นว่าเป็นผลงานอันมีสิทธิในทรัพย์สินทางปัญญาประเภทใด เพื่อยื่นขอให้รับรองความเป็นเจ้าของผลงานอันมีลิขสิทธิ์
5. จัดทำคำร้องพร้อมเอกสารประกอบการยื่นคำร้องต่อศาลทรัพย์สินเพื่อขอรับเงินค่าปรับตามที่ได้รับแจ้งจากศาลให้กองทุนยื่นตามคดีแดง ที่ศาลตัดสินแล้ว</t>
  </si>
  <si>
    <t>๑. คณะอนุกรรมการด้านกฎหมายยังไม่มีการแต่งตั้งจึงยังไม่มีการนัดหมายประชุม
๒. มีการจัดทำประกาศคณะ กรรมการกองทุน เรื่อง การเปิดรับข้อเสนอโครงการ สำหรับปีงบประมาณ ๒๕๖๗
๓. จัดทำร่างอนุบัญญัติ แล้ว จำนวน ๔ ฉบับ 
๔. มีการยื่นคำขอจดแจ้งลิขสิทธิ์ต่อกรมทรัพย์สินทางปัญญา
๕. มีการยื่นคำร้องขอรับเงินค่าปรับ ต่อศาลทรัพย์สินทางปัญญา</t>
  </si>
  <si>
    <t>. โครงการการศึกษาวิจัย การประชุมเชิงปฏิบัติการ การเสวนา หรือกิจกรรมในรูปแบบอื่น ๆ เกี่ยวกับงานด้านนโยบาย ยุทธศาสตร์ การแปลงยุทธศาสตร์ไปสู่การปฏิบัติ แผนปฏิบัติการ แผนงบประมาณ แผนการใช้จ่ายงบประมาณ แผนการบริหารความเสี่ยงและควบคุมภายใน การกำกับ ติดตามและการประเมินผล
2.โครงการจัดทำแผนปฏิบัติการ แผนงบประมาณ และแผนการใช้จ่ายงบประมาณ ประจำปี
3.โครงการจัดทำแผนการบริหารความเสี่ยงและควบคุมภายใน ประจำปี
4.โครงการติดตามและประเมินผลการดำเนินงานของกองทุนฯ
5.โครงการสนับสนุนงานคณะกรรมการประเมินผล
6.โครงการจัดพิมพ์แผนงบประมาณ แผนการดำเนินงาน และแผนการใช้จ่ายงบประมาณ ประจำปี และ/หรือ แผนยุทธศาสตร์กองทุนฯ และ/หรือ รายงานผลการดำเนินงานประจำปี และหรือแผนหรือคู่มือหรือรายงานผลอื่นใดของฝ่ายนโยบายและยุทธศาสตร์
7.โครงการจัดกิจกรรม เพื่อการพัฒนาประสิทธิภาพการดำเนินงานด้านนโยบาย ยุทธศาสตร์ แผน การบริหารความเสี่ยงและควบคุมภายใน และการติดตาม และประเมินผล
8. งานต่อยอด เพิ่มมูลค่า ผลงานของกองทุน</t>
  </si>
  <si>
    <t>1.  - ไม่มี – 
2. อยู่ระหว่างการนำเสนอคณะกรรมการกองทุนฯ เพื่อพิจารณา แผนการดำเนินงาน แผนการเงิน และงบประมาณ 
3. คณะกรรมการกองทุนพัฒนาสื่อปลอดภัยและสร้างสรรค์ในคราวประชุมครั้งที่ 1/2567 เมื่อวันที่ 9 มกราคม 2567  ที่ประชุมมีมติอนุมัติแผนและคู่มือการบริหารความเสี่ยงและควบคุมภายใน ประจำปี 2567
4. อยู่ระหว่างจัดทำ TOR หาที่ปรึกษามาประเมินองค์กร และอยู่ระหว่างการจัดทำ  TOR สำรวจความพึงพอใจ
5. สำนักงานฯ ได้ดำเนินการส่งรายชื่อผู้เกี่ยวข้องภายนอก และภายใน เป็นที่เรียบร้อย  ขณะนี้อยู่ระหว่างนำข้อมูลนำขึ้นเว็บไซต์สำนักงาน และนำข้อมูลเข้าผ่าน ระบบ ITAS 
6.อยู่ระหว่างการดำเนินการโครงการจัดทำกระบวนการทำงานขององค์กร (Business Flowchart) และแผนการพัฒนา เพื่อปรับปรุงองค์กรสู่การเป็น ระบบราชการ 4.0 (PMQA 4.0) ระยะ 3 ปี</t>
  </si>
  <si>
    <t>1. กิจกรรมการทำหน้าที่เลขานุการคณะอนุกรรมการตรวจสอบภายใน
2. กลุ่มงานโครงการสนับสนุนความเข็มแข็งด้านการควบคุมภายใน เรื่อง การกำกับดูแลกิจการที่ดี เพื่อสร้างความเข้มแข็งให้กับองค์กร (Good Governance) จำนวน 1 กิจกรรม
3. แผนพัฒนาสมรรถนะด้านการตรวจสอบภายในของบุคลากรตรวจสอบภายใน
4. การบริหารงานการจ้างเหมาบริการบุคคลภายนอก</t>
  </si>
  <si>
    <t>1. มีการปฏิบัติงานกลุ่มงานตรวจสอบ จำนวน 7 งาน 
2. ปฏิบัติแล้วเสร็จ จำนวน 4 งาน 
3. อยู่ระหว่างปฏิบัติ จำนวน 3 งาน คือ
- สอบทานความถูกต้องของงบการเงินประจำปีงบประมาณ 2566 (ฉบับผ่านผู้สอบบัญชีภายนอก)
- การปฏิบัติงานตาม กระบวนการจัดทำสัญญาให้ทุนสนับสนุนกองทุนพัฒนาสื่อปลอดภัยและสร้างสรรค์ ปีงบประมาณ 2566
- การปฏิบัติงานด้านเทคโนโลยีสารสนเทศและดิจิทัล ด้านการตรวจสอบระบบเทคโนโลยีสารสนเทศ สำนักงานกองทุนพัฒนาสื่อปลอดภัยและสร้างสรรค์ (เตรียมรองรับการปรับองค์กรสู่การเป็น Smart Organization)
(สัญญาจ้างตรวจสอบฯ กำหนดเสร็จในวันที่ 3 มิ.ย. 67 ผู้รับจ้างจะรายงานผลการตรวจสอบต่อคณะอนุกรรมการตรวจสอบฯ งวดสุดท้าย)
4. ปฏิบัติงานกิจกรรมการทำหน้าที่เลขานุการคณะอนุกรรมการตรวจสอบภายใน ในระหว่างปีงบประมาณ 2567 จำนวน 2 ครั้ง รายละเอียด ดังนี้  ไตรมาส 1/2567 :  2 ครั้ง  วันที่ 26 ตุลาคม 2566 และวันที่ 4 ธันวาคม 2566 
5. โครงการสนับสนุนความเข้มแข็งด้านการควบคุมภายใน เรื่อง การกำกับดูแลกิจการที่ดี เพื่อสร้างความเข้มแข็งให้กับองค์กร (Good Governance) เมื่อวันที่ 8 มีนาคม 2567 ณ  โรงแรมแกรนด์ ฟอร์จูน กรุงเทพฯ
6. โครงการหลักสูตรวุฒิบัตร ผู้บริหารหน่วยงานตรวจสอบภายใน CAE Chief Audit Executive Professional Leadership Program รุ่นที่ 4 เดือนพฤษภาคม 2567
7. อบรมการพัฒนาความรู้ในโครงการเชิงปฏิบัติการเพิ่มศักยภาพสำหรับผู้ตรวจสอบภายในเพื่อป้องกันและจัดการความเสี่ยงการทุจริตในภาครัฐ วันที่ 29 เมษายน 2567 ถึงวันที่ 1 พฤษภาคม 2567
8. ผูกพันดำเนินการบริหารงานจ้างเหมาบริการ จำนวน 12 เดือน</t>
  </si>
  <si>
    <t>สนับสนุนภาคีเครือขายในการดำเนินการจัดงาน กิจกรรม หรือการประชุมรวมกัน</t>
  </si>
  <si>
    <t xml:space="preserve">1. Friedrich Naumann Foundation (FNF) โครงการพัฒนาและผลิตคู่มือตรวจสอบข้อมูลลวง Fact Check Handbook
2. Agence France-Presse (AFP) โครงการจ้างจัดอบรมการตรวจสอบข่าวลวง ข่าวปลอม ระดับสูง
(Digital Investigation (Fact – Check) Training Program: Advanced Level) </t>
  </si>
  <si>
    <t>การเดินทางไปศึกษาดูงาน ณ องค์กรในต่างประเทศที่เป็นต้นแบบการให้ทุนและติดตามประเมินผลโครงการผู้รับทุน การทำงานด้านการรณรงค์ส่งเสริมทักษะด้านการรู้เท่าทันสื่อ งานด้านการผลิตคอนเทนท์</t>
  </si>
  <si>
    <t>อยู่ระหว่างการดำเนินการทบทวนแผนประจำปี</t>
  </si>
  <si>
    <t xml:space="preserve">โครงการประชาสัมพันธ์การเปิดรับทุน ประจำปี 2568    </t>
  </si>
  <si>
    <t>1. การประชุมติดตามและประเมินผลโครงการที่ได้รับการสนับสนุนจากกองทุนพัฒนาสื่อปลอดภัยและสร้างสรรค์  
2. การจ้างเหมาบริการบุคลากรภายนอก ฝ่ายส่งเสริมและพัฒนาสื่อสำหรับเด็กและเยาวชน</t>
  </si>
  <si>
    <t xml:space="preserve">มี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ในความรับผิดชอบของฝ่ายส่งเสริมและพัฒนาสื่อสำหรับเด็กและเยาวชน จำนวนทั้งสิ้น 20 ครั้ง (คณะทำงานติดตามและประเมินผลโครงการ 4 คณะฯ) ดังนี้ 
- โครงการหรือกิจกรรมตามสัญญาให้ทุนสนับสนุนจากกองทุนฯ ประเภทเปิดรับทั่วไป ประจำปี 2565 กลุ่มเด็กและเยาวชน จำนวน 3 ครั้ง
- โครงการหรือกิจกรรมตามสัญญาให้ทุนสนับสนุนจากกองทุนฯ ประเภทเปิดรับทั่วไป ประจำปี 2565 กลุ่มผู้สูงอายุ คนพิการและผู้ด้อยโอกาส จำนวน 4 ครั้ง
- โครงการหรือกิจกรรมตามสัญญาให้ทุนสนับสนุนจากกองทุนฯ ประเภทเชิงยุทธศาสตร์ ประจำปี 2566 ประเด็นชีวิตวิถีใหม่ (New Normal) กับมิติสังคม พหุวัฒนธรรมและความหลากหลายทางสังคม และการเสริมสร้างความสัมพันธ์ในครอบครัวและการลดช่องว่างระหว่างวัย จำนวน 9 ครั้ง
- โครงการหรือกิจกรรมตามสัญญาให้ทุนสนับสนุนจากกองทุนฯ ประเภทเปิดรับทั่วไป ประจำปี 2566 กลุ่มเด็กและเยาวชน จำนวน 4 ครั้ง
ฝ่ายส่งเสริมและพัฒนาสื่อสำหรับเด็กและเยาวชน ดำเนินการจ้างเหมาบริการบุคคลเพื่อช่วยปฏิบัติงานในฝ่าย จำนวน 5 คน </t>
  </si>
  <si>
    <t>1.กิจกรรมกระบวนการกลั่นกรองโครงการ ปี 2567
2. กิจกรรมกระบวนการติดตามประเมินผลการสนับสนุนทุน
3. กิจกรรมสรุปแนวทางการดำเนินงานให้ทุน
4. กิจกรรมสนับสนุนการบริหารจัดการการดำเนินงานตามพันธกิจแผน</t>
  </si>
  <si>
    <t>1. กิจกรรมกระบวนการติดตามประเมินผลการสนับสนุนทุน ได้แก่ 
 โครงการที่ได้รับการสนับสนุนทุน ประจำปี 2564 – 2566 ประกอบด้วย
 - ทุนประเภทผู้รับทุนเดิม ปี 2564
 - ทุนประเภทเชิงยุทธศาสตร์ (Strategic grant) ปี 2565 ประเด็น การสร้างมูลค่าจากประเด็นเชิงวัฒนธรรม 
 - ทุนประเภทเปิดรับทั่วไป (Open grant) ปี 2565 กลุ่มประชาชนทั่วไป
 - ทุนประเภทเปิดรับทั่วไป (Open grant) ปี 2566 กลุ่มผู้สูงอายุ กลุ่มคนพิการและผู้ด้อยโอกาส และกลุ่มประชาชนทั่วไป
 2. กิจกรรมสนับสนุนการบริหารจัดการการดำเนินงานตามพันธกิจแผน ประกอบด้วย 
 - จ้างเหมาบริการ จำนวน 3 อัตรา
 - ปฏิบัติงานล่วงเวลา (OT) จ้างเหมาบริการ และเจ้าหน้าที่
 - การลงพื้นที่ติดตามโครงการ
 - บริหารจัดการและอื่นๆ ภายในฝ่าย</t>
  </si>
  <si>
    <t>1.  การประชุมติดตามและประเมินผลโครงการที่ได้รับการสนับสนุนจากกองทุนพัฒนาสื่อปลอดภัยและสร้างสรรค์  
2.  การจ้างเหมาบริการบุคลากรภายนอก ฝ่ายส่งเสริมการมีส่วนร่วมและสร้างเครือข่าย
3.  การลงพื้นที่ติดตามและประเมินผลโครงการหรือกิจกรรมที่ได้รับการสนับสนุน</t>
  </si>
  <si>
    <t>มี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22  ครั้ง (คณะทำงานติดตามและประเมินผลโครงการ5 คณะฯ) ดังนี้
- โครงการหรือกิจกรรมตามสัญญาให้ทุนสนับสนุนจากกองทุนฯ ประจำปี 2564 สำหรับโครงการหรือกิจกรรมเกี่ยวกับการเรียนรู้สิทธิและหน้าที่ของความเป็นพลเมืองและการสร้างเสริมความสัมพันธ์ในครอบครัว จำนวน 1 ครั้ง
- โครงการหรือกิจกรรมตามสัญญาให้ทุนสนับสนุนจากกองทุนฯ ประจำปี 2565ประเภทเชิงยุทธศาสตร์ ชุดที่ 1 ชีวิตวิถีใหม่ (New Normal) กับสังคมดิจิทัล พหุวัฒนธรรมและความหลากหลายทางสังคม และความสามัคคีและความปรองดองของคนในชาติ จำนวน 6 ครั้ง 
- โครงการหรือกิจกรรมตามสัญญาให้ทุนสนับสนุนจากกองทุนฯ ประจำปี 2565ประเภทเชิงยุทธศาสตร์ ชุดที่ 4 การพัฒนาองค์ความรู้และนวัตกรรมเพื่อการพัฒนาสื่อปลอดภัยและสร้างสรรค์ จำนวน 2 ครั้ง 
- โครงการหรือกิจกรรมตามสัญญาให้ทุนสนับสนุนจากกองทุนฯ ประจำปี 2566ประเภทเชิงยุทธศาสตร์ คณะที่ 7 ประเด็นการสร้างมูลค่าจากประเด็นเชิงวัฒนธรรม (Soft Power) ชุดที่ 1 จำนวน 7 ครั้ง
- โครงการหรือกิจกรรมตามสัญญาให้ทุนสนับสนุนจากกองทุนฯ ประจำปี 2566ประเภทเชิงยุทธศาสตร์ คณะที่ 8 ประเด็นการสร้างมูลค่าจากประเด็นเชิงวัฒนธรรม (Soft Power) ชุดที่ 2 จำนวน 6 ครั้ง
ฝ่ายส่งเสริมการมีส่วนร่วมและสร้างเครือข่ายดำเนินการจ้างเหมาบริการบุคคลเพื่อช่วยปฏิบัติงานในฝ่าย จำนวน 3 คน 
เกิดการลงพื้นที่ติดตามและประเมินผลโครงการหรือกิจกรรมที่ได้รับการสนับสนุน จำนวนทั้งสิ้น 5 ครั้ง ดังนี้
1. ลงพื้นที่ติดตามและประเมินผลโครงการนครเรืองแสง based on true story โฮจิมินห์ในนครพนม เลขที่สัญญา 66-2-3-0001 กิจกรรมความร่วมมือและนำเสนองานโครงการนครเรืองแสงเพื่อยกระดับซอฟต์พาวเวอร์ ของจังหวัดนครพนม วันที่ 17 – 18 พฤศจิกายน 2566 ณ โรงแรม VELA Dhi Nakhon Phanom จังหวัดนครพนม
2. ลงพื้นที่ติดตามและประเมินผลโครงการความร่วมมือองค์กรสื่อขับเคลื่อนพัฒนาวิชาชีพและส่งเสริมจริยธรรมสื่อเพื่อสร้างระบบนิเวศสื่อปลอดภัยและสร้างสรรค์ เลขที่สัญญา 66-3-3-0003 กิจกรรมโครงการอบรมผู้ผลิตสื่อท้องถิ่นในการนำเสนอข่าวสารเกี่ยวกับเด็กและเยาวชน ครั้งที่ 3 ภาคเหนือ วันที่ 17 - 18 มกราคม 2567 ณ โรงแรมเชียงใหม่ แกรนด์ วิว จังหวัดเชียงใหม่
3. ลงพื้นที่ติดตามและประเมินผลโครงการม้งไซเบอร์ ผลิตสื่อสร้างสรรค์ พัฒนาชุมชนชาวเขา เลขที่สัญญา 66-2-3-0005 กิจกรรมการแสดงนิทรรศการศิลปะ และแฟชั่นม้ง ณ หมู่บ้านร่องกล้า และรับชมการแสดงของนักเรียนม้งไซเบอร์ ณ หมู่บ้านน้ำจวง วันที่ 5 – 7 กุมภาพันธ์ 2567 ณ จังหวัดพิษณุโลก</t>
  </si>
  <si>
    <t>แผนงานบริหารจัดการการสนับสนุนทุน ด้านการพัฒนา กลั่นกรอง พิจารณา การบริหารโครงการ การกำกับ ติดตาม ให้คำแนะนำผู้รับทุน การประเมินผล (5) งานพิจารณา กลั่นกรองโครงการ</t>
  </si>
  <si>
    <t>1.การตรวจสอบแบบคำขอรับการสนับสนุนเงินจากกองทุนพัฒนาสื่อปลอดภัยและสร้างสรรค์ ประจำปี 2567 
มีการแต่งตั้งคณะทำงานตรวจสอบแบบคำขอรับการสนับสนุนเงินจากกองทุนพัฒนาสื่อปลอดภัยและสร้างสรรค์ ประจำปี 2567  ตามคำสั่งสำนักงานที่ 137/2566 เรื่องแต่งตั้งคณะทำงานตรวจสอบคำขอรับการสนับสนุนเงินจากกองทุนพัฒนาสื่อปลอดภัยและสร้างสรรค์ ประจำปี 2567 ลงวันที่ 19 กันยายน 2566  โดยได้ดำเนินการตรวจสอบและจัดทำฐานข้อมูลโครงการที่เสนอขอรับการสนับสนุน จำนวน 1,137 โครงการ ระหว่างวันที่ 1 ตุลาคม 2566 – 30 พฤศจิกายน 2566  แบ่งเป็น 1) ประเภทเปิดรับทุนทั่วไป (Open Grant) จํานวน 566 โครงการ  2) ประเภทเปิดรับทุนยุทธศาสตร์ (Strategic Grant) จํานวน 537 โครงการ  3) ประเภทความร่วมมือ (Collaborative Grant) จํานวน 34 โครงการ  
2.	การจัดประชุมเกี่ยวกับการพิจารณากลั่นกรองโครงการที่ขอรับการสนับสนุนประจำปี 2567 
มีการจัดประชุมคัดเลือกประธานคณะอนุกรรมการกลั่นกรองและพัฒนาโครงการ ประจําปี 2567 เมื่อวันที่ 21 มีนาคม 2567 
3.การให้ข้อมูลทางโทรศัพท์ เกี่ยวกับกระบวนการการเปิดรับ พิจารณา และอนุมัติโครงการหรือกิจกรรมที่ขอรับการสนับสนุนจากกองทุนพัฒนาสื่อปลอดภัยและสร้างสรรค์  ประจำปี 2567 
1)	 ให้บริการข้อมูลทางโทรศัพท์เกี่ยวกับ กระบวนการการเปิดรับ พิจารณา และอนุมัติโครงการหรือกิจกรรมที่ขอรับการสนับสนุนจากกองทุนพัฒนาสื่อปลอดภัยและสร้างสรรค์ เบอร์โทรศัพท์ 02-273-0116-8 กด 1  โดยได้ดำเนินการให้ข้อมูลตั้งแต่ 1 กันยายน 2566 - ถึงปัจจุบัน 
2)	 มีการจัดทำแนวทางการสื่อสารผู้ขอรับทุน ประจำปี 2567  
4.	สนับสนุนกระบวนการการเปิดรับ พิจารณา และอนุมัติโครงการหรือกิจกรรมที่ขอรับการสนับสนุนจากกองทุนพัฒนาสื่อปลอดภัยและสร้างสรรค์ ประจำปี 2567    
1. จัดทำกรอบระยะเวลาการกลั่นกรองและอนุมัติโครงการ ประจำปี 2567  2. จัดทำคู่มือการพิจารณากลั่นกรองโครงการประจำปี 2567 ที่เป็นปัจจุบันและใช้ประโยชน์ได้ในการพิจารณากลั่นกรองโครงการ  3. จัดจ้างบุคลากรเพื่อสนับสนุน กระบวนการกลั่นกรอง และพิจารณาโครงการ จำนวน 3 คน 
5. 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
จัดทำแผนประชุมเชิงปฏิบัติการเพื่อพัฒนากระบวนการพิจารณากลั่นกรอง และบริหารโครงการ ประจำปี 2567ประกอบด้วย การถอดบทเรียนการกลั่นกรองและติดตามโครงการด้วยกระบวนการ Focus group/ individual interview และสร้างแรงบันดาลใจในการทำงาน และการคืนผลการถอดบทเรียน 
6.อบรมการเขียนโครงการเพื่อขอรับทุนสนับสนุนโครงการหรือกิจรรม ให้มีประสิทธิภาพ และประสิทธิผล 
สนับสนุนข้อมูลโดยให้ความรู้เรื่องการเขียนโครงการ ในโครงการ Content Creator Empowerment เตรียมความพร้อมนักสร้างสื่อ” เพื่อเตรียมความพร้อมให้กับผู้สนใจยื่นข้อเสนอโครงการหรือกิจกรรม ประจำปี 2567
7. ลงพื้นที่ติดตามและประเมินผลโครงการเมืองเก่าสตูลในใจ เลขที่สัญญา 66-2-3-0017 กิจกรรมนิทรรศการภาพเขียนสีน้ำ เมืองเก่าสตูลในใจ นิทรรศการ Satoy in My Mind วันที่ 23 - 25 กุมภาพันธ์ 2567 ณ  จังหวัดสตูล
8. ลงพื้นที่ติดตามการทำงานโครงการจ้างผลิตรายการสารคดีท่องเที่ยวและวัฒนธรรมสำหรับกลุ่มเป้าหมายที่เป็นชาวต่างชาติ (โครงการดำเนินเอง) กิจกรรมการถ่ายทำรายการ “Buddy Guide” วันที่ 20 – 22 มีนาคม 2567 ณ จังหวัดกระบี่</t>
  </si>
  <si>
    <t>1. เปิดรับสมัครครูผู้สอนระดับประถมศึกษาที่สนใจเข้าร่วมโครงการ
2. อบรมพัฒนาศักยภาพครูผู้สอนหลักสูตรการรู้เท่าทันสื่อระดับประถมศึกษา
3. ติดตามและประเมินผลการนำหลักสูตรด้านการรู้เท่าทันสื่อและเฝ้าระวังสื่อรวมถึงความฉลาดทางดิจิทัล สำหรับเด็กในระดับประถมศึกษาไปใช้
4. รวบรวมและสรุปข้อเสนอแนะเพื่อการพัฒนาหลักสูตรและการจัดกิจกรรมพัฒนาศักยภาพครูผู้สอน</t>
  </si>
  <si>
    <t>อยู่ระหว่างดำเนินการจัดหาผู้รับจ้างเพื่อดำเนินโครงการอบรมพัฒนาศักยภาพครูผู้สอนหลักสูตรการรู้เท่าทันสื่อระดับประถมศึกษา คาดว่าจะเริ่มดำเนินการได้ภายในเดือนพฤษภาคม 2567</t>
  </si>
  <si>
    <t>อยู่ระหว่างดำเนินการจัดหาผู้รับจ้างเพื่อดำเนินโครงการจ้างดำเนินงานประกวดสื่อสร้างสรรค์ สำหรับกลุ่มมัธยมศึกษา ภายใต้หัวข้อ “ค่ายเยาวชนไทยรู้เท่าทันสื่อ ปี  2 คาดว่าเริ่มดำเนินการได้ภายในเดือน พฤษภาคม 2567</t>
  </si>
  <si>
    <t>1. แถลงข่าวเปิดตัวโครงการและประชาสัมพันธ์โครงการ
2. เปิดรับสมัครเด็กและเยาวชนที่สนใจเข้าร่วมโครงการ
3. กิจกรรมอบรมเสริมทักษะการรู้เท่าทันและเฝ้าระวังสื่อสัญจร 5 ภูมิภาค
4. การประกวดสื่อภายใต้หัวข้อ เยาวชนไทยรู้เท่าทันสื่อ ระดับภูมิภาค
5. กิจกรรมค่ายเยาวชนไทยรู้เท่าทันสื่อ 
6. การประกวดสื่อภายใต้หัวข้อ เยาวชนไทยรู้เท่าทันสื่อ ระดับประเทศ
7. การประกาศผลและมอบรางวัล</t>
  </si>
  <si>
    <t>1. จัดการประชุมคณะอนุกรรมการเกี่ยวกับการเฝ้าระวังสื่อที่ไม่ปลอดภัยและไม่สร้างสรรค์
2. กำหนดมาตรการที่เกี่ยวกับการส่งเสริมการรู้เท่าทันและเฝ้าระวังสื่อ หรือตามที่คณะกรรมการมอบหมาย
3. ลงพื้นที่ติดตามการดำเนินงานเกี่ยวกับการส่งเสริมการรู้เท่าทันและเฝ้าระวังสื่อ
4. กิจกรรมตามแนวทางการดำเนินกิจกรรมหรือโครงการของคณะอนุกรรมการเกี่ยวกับการเฝ้าระวังสื่อที่ไม่ปลอดภัยและไม่สร้างสรรค์</t>
  </si>
  <si>
    <t>1. จัดการประชุมคณะอนุกรรมการเกี่ยวกับการเฝ้าระวังสื่อที่ไม่ปลอดภัยและไม่สร้างสรรค์มีการจัดประชุมคณะอนุกรรมการฯ ในปีงบประมาณ 2567 ทั้งหมด 6 ครั้ง
2. กำหนดมาตรการที่เกี่ยวกับการส่งเสริมการรู้เท่าทันและเฝ้าระวังสื่อ หรือตามที่คณะกรรมการมอบหมายมีการนำ(ร่าง)มาตรการเพื่อส่งเสริมการพัฒนาและสร้างทักษะในการรู้เท่าทันสื่อรวมทั้งเพื่อส่งเสริมการใช้สื่อเป็เครื่องมือในการเรียนรู้และพัฒนาตนเอง ชุมชน และสังคม ไปรับฟังความคิดเห็น 5 ภูมิภาค และมีแผนจะผลิตเป็นเอกสารเผยแพร่สาธารณะภายในเดือนกรกฎาคม 2567
3. ลงพื้นที่ติดตามการดำเนินงานเกี่ยวกับการส่งเสริมการรู้เท่าทันและเฝ้าระวังสื่อ จำนวน 6 ครั้ง 
1) ลงพื้นที่ติดตามการดำเนินงานเกี่ยวกับการส่งเสริมการรู้เท่าทันและเฝ้าระวังสื่อในโครงการสร้างสภาพแวดล้อมเชิงบวกและสร้างการมีส่วนร่วมแกนนำภาคีเครือข่ายเพื่อส่งเสริมการรู้เท่าทันและเฝ้าระวังสื่อใน 5 ภูมิภาค จำนวน 1 ครั้ง วันเสาร์ที่ 23 – วันอาทิตย์ที่ 24 มีนาคม 2567 ณ โรงแรมอามารี แอร์พอร์ต   ดอนเมือง กรุงเทพฯ 
2) ลงพื้นที่ติดตามการดำเนินงานโครงการเสวนาการส่งเสริมการรู้เท่าทันและเฝ้าระวังสื่อ 5 ภูมิภาค จำนวน 5 ครั้ง 
4. กิจกรรมตามแนวทางการดำเนินกิจกรรมหรือโครงการของคณะอนุกรรมการเกี่ยวกับการเฝ้าระวังสื่อที่ไม่ปลอดภัยและไม่สร้างสรรค์ อยู่ระหว่างดำเนินการจัดจ้างดำเนินการงานสรุปผลการเสวนาเกี่ยวกับการส่งเสริมการรู้เท่าทันและเฝ้าระวังสื่อ “รู้จัก รู้ใช้ รู้ทันสื่อ” เพื่อการขับเคลื่อนสังคม งบประมาณ 2,000,000 บาท โดยมีกำหนดจัดงานภายในเดือนเมษายน 2567</t>
  </si>
  <si>
    <t>1. กิจกรรมสนับสนุนกระบวนการกลั่นกรองโครงการ ประจำปี 2567
2. กิจกรรมสนับสนุนกระบวนการติดตามประเมินผลโครงการที่ได้รับทุนสนับสนุน 
3. กิจกรรมสนับสนุนการบริหารจัดการการดำเนินงานตามพันธกิจแผนของฝ่ายส่งเสริมการรู้เท่าทันและเฝ้าระวังสื่อ</t>
  </si>
  <si>
    <t>1.กิจกรรมสนับสนุนกระบวนการกลั่นกรองโครงการ ประจำปี 2567 อยู่ระหว่างแต่งตั้งคณะอนุกรรมการกลั่นกรองและพัฒนาโครงการ เมื่อแล้วเสร็จจะมีการปรับกรอบระยะเวลาการกลั่นกรองและอนุมัติโครงการใหม่  โดยคาดว่าการดำเนินการกลั่นกรองและอนุมัติโครงการจะแล้วเสร็จภายในกันยายน 2567
2.กิจกรรมสนับสนุนกระบวนการติดตามประเมินผลโครงการที่ได้รับทุนสนับสนุน มีการจัดประชุมคณะทำงานติดตามและประเมินผลโครงการ เป็นประจำทุกเดือน จำนวน 3 คณะ 11 ครั้ง ดังนี้ 1) คณะทำงานติดตามและประเมินผลโครงการหรือกิจกรรมประเภทเชิงยุทธศาสตร์ (Strategic Grant) ประจำปี 2565 ชุดที่ 2 ทักษะการรู้เท่าทันสื่อและการเฝ้าระวังสื่อที่ไม่ปลอดภัยและไม่สร้างสรรค์ และการรู้เท่าทันและรับมือกับข่าวลวง ข่าวปลอม (Fake News) ประทุษวาจา (Hate speech) และการระรานในโลกออนไลน์ (Cyberbullying) จำนวน 1 ครั้ง 2) คณะทำงานติดตามและประเมินผลโครงการหรือกิจกรรมประเภทเชิงยุทธศาสตร์ (Strategic Grant) ประจำปี 2566 ชุดที่2 ประเด็นทักษะการรู้เท่าทันสื่อและการเฝ้าระวังสื่อที่ไม่ปลอดภัยและสร้างไม่สร้างสรรค์ การรับมือกับข้อมูลบิดเบือน (Disinformation) ประทุษวาจา (Hate Speech) และการระรานในโลกออนไลน์ (Cyberbullying) และการพัฒนาองค์ความรู้และนวัตกรรมเพื่อการพัฒนาสื่อปลอดภัยและสร้างสรรค์ จำนวน 7 ครั้ง  3) คณะทำงานติดตามและประเมินผลงานโครงการหรือกิจกรรมประเภทความร่วมมือ (Collaborative Grant) ปี 2566 จำนวน 3 ครั้ง 
3. กิจกรรมสนับสนุนการบริหารจัดการการดำเนินงานตามพันธกิจแผนของฝ่ายส่งเสริมการรู้เท่าทันและเฝ้าระวังสื่อ 3.1. มีการจ้างลูกจ้างเหมาบริการเพื่อสนับสนุนงานบริหารโครงการ จำนวน  4 คน  3.2 มีการลงพื้นที่ หรือการหนุนเสริมการติดตามและประเมินผลโครงการดำเนินการเองของฝ่าย จำนวน 6 ครั้ง ดังนี้ - งานแถลงข่าวภายใต้งานจ้างหลักสูตรการเรียนการสอนออนไลน์เกี่ยวกับการรู้เท่าทันฯ (MOOC)  1 ครั้ง - อบรม ต้นแบบเครือข่ายผู้เชี่ยวชาญรู้เท่าทันสื่อ Media Literacy Expert (MeLEx) 4 ครั้ง  - บวงสรวงและเปิดตัวภาพยนตร์ เรื่อง มหัศจรรย์เมล็ดพันธุ์เหนือมิติ ที่บุรีรัมย์ 1 ครั้ง</t>
  </si>
  <si>
    <t>1. จ้างเหมารถตู้โดยสารพร้อมพนักงานขับรถยนต์ จำนวน 2 คัน
2. เช่าเครื่องถ่ายเอกสาร จำนวน 3 เครื่อง
3. จ้างเหมาพนักงานทำความสะอาดสำนักงานกองทุนพัฒนาสื่อปลอดภัยและสร้างสรรค์
4. เช่าพื้นที่จัดเก็บเอกสารกองทุนพัฒนาสื่อปลอดภัยและสร้างสรรค์
5. จ้างเหมาบริการกำจัดมดแมลงสาบ แมลงพาหะ ยุง  และหนู
6. จ้างเหมาบริการบำรุงรักษา และล้างทำความสะอาด เครื่องฟอกอากาศ
7. จัดซื้อไส้กรองน้ำดื่มระบบ 3 อุณหภูมิ พร้อมติดตั้ง จำนวน 3 ชุด</t>
  </si>
  <si>
    <t>ไม่ได้มีการดำเนินการ</t>
  </si>
  <si>
    <t>แผนบริหารจัดการและพัฒนาองค์กร/โครงการบริหารจัดการทั่วไป</t>
  </si>
  <si>
    <t>1. กิจกรรมจัดจ้างเหมาบริการบุคคลภายนอกช่วยปฏิบัติงานเพื่อจ้างเหมาบริการบุคคลภายนอกช่วยปฏิบัติงานในฝ่ายพัฒนาประสิทธิภาพองค์กร
2. กิจกรรมจัดซื้อวัสดุสำนักงานเพื่อจัดซื้อวัสดุสำนักงานสำหรับใช้ภายในสำนักงานกองทุนพัฒนาสื่อปลอดภัยและสร้างสรรค์
3. กิจกรรมจัดซื้อครุภัณฑ์ทั่วไปเพื่อจัดซื้อครุภัณฑ์สำหรับใช้ในกิจการของกองทุนพัฒนาสื่อปลอดภัยและสร้างสรรค์
4. กิจกรรมค่าใช้จ่ายในการจัดประชุมและค่าตอบแทนคณะทำงานกลั่นกรองร่างขอบเขตของงานหรือรายละเอียดคุณลักษณะเฉพาะฯ
5. กิจกรรมค่าใช้จ่ายอื่นๆ ในการบริหารจัดการทั่วไป</t>
  </si>
  <si>
    <t>1. จัดหาทีมงานสนับสนุนการรายงานทางการเงินจากการเบิกเงินงวดของผู้รับทุนตลอดการขอรับเงินสนับสนุนจากกองทุนฯ เช่น ทีมตรวจเงินงวด ทีมหน่วยงานให้คำปรึกษาด้านการเงินฯ 
2. ดำเนินการเบิกจ่ายเงินงวดให้ผู้รับทุนได้ภายใน 5 วันทำการหลังจากผู้จัดการกองทุนอนุมัติจ่ายเงินงวด
3. การจัดอบรมเชิงปฏิบัติการด้านการเงิน บัญชีและพัสดุและภาษีให้กับโครงการขอรับทุน ตามหลักเกณฑ์คู่มือฯ</t>
  </si>
  <si>
    <t>1. จ้างลูกจ้างโครงการ จำนวน 2 อัตรา เพื่อสนับสนุนด้านการเงิน บัญชี ภาษีอากร และพัสดุสำหรับโครงการ/กิจกรรมที่ได้รับการ สนับสนุนจากกองทุนฯ 
2. เบิกจ่ายเงินให้ผู้รับทุนภายใน 5 วันทำการหลังจากผู้จัดการกองทุนอนุมัติการจ่ายเงินงวด</t>
  </si>
  <si>
    <t>แผนงานที่ 1 ปรับปรุงและพัฒนาระบบสารสนเทศให้มีประสิทธิภาพ
แผนงานที่ 2 เชื่อมโยงข้อมูลระบบเข้าด้วยกัน
แผนงานที่ 3 ยกระดับความมั่นคงปลอดภัยทางไซเบอร์ (Cyber Security)
แผนงานที่ 4 เพิ่มทักษะด้านเทคโนโลยีดิจิทัลให้บุคลากร
แผนงานที่ 5 ขยายพื้นที่จัดเก็บข้อมูล บำรุงรักษาระบบ/ต่อ License และจัดจ้างเจ้าหน้าที่ดูแลด้านเทคโนโลยีดิจิทัล</t>
  </si>
  <si>
    <t>1. อยู่ระหว่างจัดซื้อจัดจ้าง (ก่อนลงนามในสัญญา) จำนวน 3 โครงการ ดังนี้
   - โครงการพัฒนาหรือจัดหาระบบบริหารจัดการทรัพยากรองค์กร (ERP)
  - โครงการพัฒนาหรือจัดหาเทคโนโลยีดิจิทัลเพื่อการบริหารจัดการองค์กร ระยะที่ 1
- โครงการจัดจ้างปรับปรุงระบบบริหารจัดการโครงการ (Project Management)
2. อยู่ระหว่างดำเนินการ (หลังลงนามในสัญญา) จำนวน 3 โครงการ ดังนี้
 - โครงการพัฒนาหรือจัดหาระบบสนับสนุนการบริหารจัดการงานด้านเทคโนโลยีดิจิทัล (ITSM)
- โครงการปรับปรุงเพื่อเพิ่มประสิทธิภาพระบบ Linkage
- โครงการปรับปรุงเว็บไซต์ให้สอดคล้องตามมาตรฐาน ITA
มีระบบการเชื่อมโยงข้อมูลอยู่ในขอบเขตงาน ของโครงการพัฒนาหรือจัดหาเทคโนโลยีดิจิทัลเพื่อการบริหารจัดการองค์กร ระยะที่ 1 ซึ่งอยู่ในแผนงานที่ 1
1. อยู่ระหว่างจัดซื้อจัดจ้าง (ก่อนลงนามในสัญญา) จำนวน 3 โครงการ ดังนี้
    - โครงการจัดจ้างตรวจสอบช่องโหว่ของระบบเครือข่ายและระบบสารสนเทศ
    - โครงการจ้างดำเนินงานยกระดับความมั่นคงปลอดภัยทางไซเบอร์และเพิ่มประสิทธิภาพระบบสารสนเทศของกองทุนฯ
    - โครงการเช่าใช้ระบบบริหารจัดการนโยบายควบคุมการใช้งานระบบเครือข่ายคอมพิวเตอร์ (Network Access Control)
2. อยู่ระหว่างดำเนินการ (หลังลงนามในสัญญา) จำนวน  5 โครงการ
   - โครงการจ้างผู้ให้บริการศูนย์ปฏิบัติการเฝ้าระวังความมั่นคงปลอดภัยระบบเทคโนโลยีสารสนเทศ
   - โครงการจัดซื้อสิทธิโปรแกรมระบบความปลอดภัยของเครือข่าย (Firewall) ณ สำนักงานกองทุนฯ
    - โครงการจัดซื้อพร้อมติดตั้งอุปกรณ์ป้องกันเครือข่าย (Next Generation Firewall) ณ NT
    - โครงการจัดจ้างบริการออกใบรับรองความปลอดภัยระบบสารสนเทศและเว็บไซต์ (SSL)
   - โครงการจัดซื้อโปรแกรมเฝ้าระวังความปลอดภัยทางไซเบอร์สำหรับเครื่องลูกข่าย (Managed Endpoint Detection and Response)
   - โครงการเช่าใช้ระบบป้องกันการบุกรุกเว็บไซต์ (Web Application Firewall) สำหรับ Cloud   
1. อยู่ระหว่างจัดหาหลักสูตร จำนวน 4 หลักสูตร ดังนี้
• โครงการฝึกอบรมทักษะที่จำเป็นสำหรับผู้บริหารเทคโนโลยีดิจิทัล (CIO) 
• หลักสูตรการควบคุมกำกับดูแลด้านเทคโนโลยีดิจิทัล (IT Governance) 
• หลักสูตรการบริหารกลยุทธ์และการจัดการโครงการ
• หลักสูตรการขับเคลื่อนการเปลี่ยนแปลงด้านดิจิทัล (Digital Transformation)
1. อยู่ระหว่างจัดซื้อจัดจ้าง (ก่อนลงนามในสัญญา) จำนวน 13 โครงการ ดังนี้
  - โครงการเช่าใช้บริการระบบสำรองข้อมูลบนระบบคลาวด์เพื่อกู้คืนข้อมูลยามฉุกเฉิน (Cloud Data Recovery) สำหรับข้อมูลของกองทุนพัฒนาสื่อปลอดภัยและสร้างสรรค์ที่จัดเก็บ ณ พื้นที่ของบริษัท โทรคมนาคมแห่งชาติ จำกัด (มหาชน)
    - โครงการเช่าใช้บริการระบบสำรองข้อมูลสำหรับศูนย์ข้อมูล (Data Center) ของกองทุนพัฒนาสื่อปลอดภัยและสร้างสรรค์ บนระบบคลาวด์ (Cloud)
    - โครงการจัดทำมาตรฐานการจัดการข้อมูลส่วนบุคคล (ISO 27001)
    - โครงการจัดซื้อเครื่องแม่ข่ายและติดตั้ง
    - โครงการจัดทำแผนการบริหารความต่อเนื่องทางธุรกิจ (BCP)
    - โครงการซื้อบริการสารสนเทศ และสิทธิในการใช้งานลิขสิทธิ์
    - โครงการจ้าง Internal Audit for ISO 27001
    - โครงการจัดหาการบำรุงรักษาระบบบริหารจัดการโครงการ (Project Management)
    - โครงการจัดหาการบำรุงรักษาระบบบริหารและพัฒนาทรัพยากรบุคคล (HRM)
    - โครงการจัดหาการบำรุงรักษาอุปกรณ์สำหรับการเช่าใช้บริการ Cloud Server (7 VM)
    - โครงการจัดหาครุภัณฑ์เพื่อสนับสนุนเทคโนโลยีดิจิทัลภายในสำนักงานตามความจำเป็น
    - โครงการจัดจ้างถ่ายโอนข้อมูลและซ่อมแซมอุปกรณ์ที่เสีย
    - โครการปรับปรุงห้องเซิร์ฟเวอร์
2. อยู่ระหว่างดำเนินการ (หลังลงนามในสัญญา) จำนวน  22 โครงการ ดังนี้
    - โครงการจัดหาการบำรุงรักษาระบบสารบรรณอิเล็กทรอนิกส์ (e-Saraban)
    - โครงการจัดหาการบำรุงรักษาระบบ e-Budget
    - โครงการจัดหาการบำรุงรักษาระบบ Microsoft Dynamic AX (ERP)
    - โครงการจัดหาการบำรุงรักษาระบบผู้ตรวจสอบบัญชีโครงการ (Auditor)
    - โครงการจัดหาการบำรุงรักษาระบบ Linkage
    - โครงการเช่าใช้บริการพื้นที่ Co-location
    - โครงการจ้างบริการบำรุงรักษาระบบเครื่องแม่ข่ายสนับสนุนการปฏิบัติงาน NT
    - โครงการจัดหาการบำรุงรักษาอุปกรณ์สำหรับ Data Center
    - โครงการจัดหาซอฟแวร์สนับสนุน กลุ่มที่ 1 (Microsoft O365, Visio, Project, Shared Point)
    - โครงการจัดหาซอฟแวร์สนับสนุน กลุ่มที่ 2 (Anti Virus)
    - โครงการจัดหาซอฟแวร์สนับสนุน กลุ่มที่ 3 (Adobe)
    - โครงการจัดหาซอฟแวร์สนับสนุน กลุ่มที่ 4 (Zoom, Adobe Pro, อื่น ๆ)
    - โครงการจัดหาการบำรุงรักษาอุปกรณ์สำหรับการเช่าใช้บริการ Cloud Server (13 VM)
   - โครงการจัดหาการบำรุงรักษาอุปกรณ์สำหรับการเช่าใช้บริการ Cloud Server (1 VM)
    - ปรับปรุงและเช่าใช้ระบบอินเทอร์เน็ตหลัก (AIS)
   - ปรับปรุงและเช่าใช้ระบบอินเทอร์เน็ตฉุกเฉิน (UIH)
    - โครงการจัดจ้างที่ปรึกษาจัดทำแผนปฏิบัติการดิจิทัล 2568 และทบทวนแผนปฏิบัติการดิจิทัล 2567 และทบทวน EA
    - โครงการจัดจ้างนักวิเคราะห์ระบบด้านเทคโนโลยีสารสนเทศ
    - โครงการจัดหาครุภัณฑ์คอมพิวเตอร์เพื่อทดแทนที่ชำรุดบกพร่องและไม่สามารถซ่อมแซมได้
    - โครงการจ้างบริการบำรุงรักษาและทำความสะอาดเครื่องปรับอากาศในห้อง Server
    - โครงการจ้างเหมาบุคลากรบริหารจัดการโครงการดิจิทัล
    - โครงการจัดประชุม</t>
  </si>
  <si>
    <t>1.  เพื่อเพิ่มประสิทธิภาพและประสิทธิผลของฝ่ายบริหารโครงการสำนักงานกองทุนฯ ในด้านการบริหารจัดการโครงการของผู้รับทุนให้ดำเนินการบรรลุตามวัตถุประสงค์และตัวชี้วัดของกองทุน 
2. เพื่อสร้างระบบการบริหารโครงการ ให้มีมาตรฐาน มีการควบคุมดูแล และติดตามการทำงานของผู้รับการสนับสนุนทุน
3.เพื่อสนับสนุนการประเมินผลการดำเนินงานของกองทุนในด้านการจัดสรรทุนให้กับผู้ขอรับการสนับสนุนประจำปีงบประมาณ</t>
  </si>
  <si>
    <t>ยังไม่มีการดำเนินการเนื่องจากโครงการประจำปี ๒๕๖๗ ยังไม่ได้รับการพิจารณากลั่นกรองจึงยังไม่ได้จัดสรสรให้ประชาชน ดังนั้นสำนักงานกองทุนฯ จึงเสนอต่อคณะกรรมการกองทุนฯ ในการยกเลิกโครงการนี้ ขณะนี้อยู่ระหว่างรอนัดหมายการประชุมของคณะกรรมการกองทุนฯ เพื่อพิจารณายกเลิกโครงการต่อไป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</si>
</sst>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8" tint="-0.249977111117893"/>
      <name val="TH SarabunPSK"/>
      <family val="2"/>
    </font>
    <font>
      <b/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20"/>
      <name val="TH SarabunPSK"/>
      <family val="2"/>
    </font>
    <font>
      <b/>
      <sz val="16"/>
      <name val="TH SarabunPSK"/>
      <family val="2"/>
    </font>
    <font>
      <b/>
      <sz val="16"/>
      <color theme="9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4"/>
      <name val="TH SarabunPSK"/>
      <family val="2"/>
    </font>
    <font>
      <sz val="16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20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164" fontId="3" fillId="0" borderId="0" xfId="3" applyFont="1" applyBorder="1" applyAlignment="1" applyProtection="1">
      <alignment vertical="top"/>
      <protection locked="0"/>
    </xf>
    <xf numFmtId="0" fontId="3" fillId="0" borderId="0" xfId="4" applyFont="1" applyAlignment="1" applyProtection="1">
      <alignment vertical="top"/>
      <protection locked="0"/>
    </xf>
    <xf numFmtId="0" fontId="3" fillId="0" borderId="0" xfId="4" applyFont="1" applyAlignment="1" applyProtection="1">
      <alignment horizontal="center" vertical="top"/>
      <protection locked="0"/>
    </xf>
    <xf numFmtId="0" fontId="3" fillId="0" borderId="0" xfId="4" applyFont="1" applyAlignment="1" applyProtection="1">
      <alignment vertical="top" wrapText="1"/>
      <protection locked="0"/>
    </xf>
    <xf numFmtId="164" fontId="4" fillId="0" borderId="0" xfId="3" applyFont="1" applyBorder="1" applyAlignment="1" applyProtection="1">
      <alignment horizontal="center" vertical="top"/>
      <protection locked="0"/>
    </xf>
    <xf numFmtId="164" fontId="6" fillId="0" borderId="0" xfId="3" applyFont="1" applyBorder="1" applyAlignment="1" applyProtection="1">
      <alignment vertical="top"/>
      <protection locked="0"/>
    </xf>
    <xf numFmtId="164" fontId="3" fillId="0" borderId="0" xfId="3" applyFont="1" applyBorder="1" applyAlignment="1" applyProtection="1">
      <alignment vertical="top" wrapText="1"/>
      <protection locked="0"/>
    </xf>
    <xf numFmtId="2" fontId="3" fillId="0" borderId="0" xfId="3" applyNumberFormat="1" applyFont="1" applyBorder="1" applyAlignment="1" applyProtection="1">
      <alignment horizontal="left" vertical="top" wrapText="1"/>
      <protection locked="0"/>
    </xf>
    <xf numFmtId="0" fontId="3" fillId="2" borderId="1" xfId="4" applyFont="1" applyFill="1" applyBorder="1" applyAlignment="1" applyProtection="1">
      <alignment horizontal="center" vertical="top"/>
      <protection locked="0"/>
    </xf>
    <xf numFmtId="164" fontId="4" fillId="2" borderId="1" xfId="3" applyFont="1" applyFill="1" applyBorder="1" applyAlignment="1" applyProtection="1">
      <alignment horizontal="center" vertical="top"/>
      <protection locked="0"/>
    </xf>
    <xf numFmtId="164" fontId="5" fillId="5" borderId="1" xfId="3" applyFont="1" applyFill="1" applyBorder="1" applyAlignment="1" applyProtection="1">
      <alignment horizontal="center" vertical="top"/>
      <protection locked="0"/>
    </xf>
    <xf numFmtId="164" fontId="6" fillId="5" borderId="1" xfId="3" applyFont="1" applyFill="1" applyBorder="1" applyAlignment="1" applyProtection="1">
      <alignment horizontal="center" vertical="top"/>
      <protection locked="0"/>
    </xf>
    <xf numFmtId="164" fontId="3" fillId="5" borderId="1" xfId="3" applyFont="1" applyFill="1" applyBorder="1" applyAlignment="1" applyProtection="1">
      <alignment horizontal="center" vertical="top"/>
      <protection locked="0"/>
    </xf>
    <xf numFmtId="164" fontId="3" fillId="6" borderId="1" xfId="3" applyFont="1" applyFill="1" applyBorder="1" applyAlignment="1" applyProtection="1">
      <alignment horizontal="center" vertical="top"/>
      <protection locked="0"/>
    </xf>
    <xf numFmtId="164" fontId="5" fillId="5" borderId="1" xfId="3" applyFont="1" applyFill="1" applyBorder="1" applyAlignment="1" applyProtection="1">
      <alignment vertical="top"/>
      <protection locked="0"/>
    </xf>
    <xf numFmtId="164" fontId="6" fillId="5" borderId="1" xfId="3" applyFont="1" applyFill="1" applyBorder="1" applyAlignment="1" applyProtection="1">
      <alignment vertical="top"/>
      <protection locked="0"/>
    </xf>
    <xf numFmtId="164" fontId="3" fillId="5" borderId="1" xfId="3" applyFont="1" applyFill="1" applyBorder="1" applyAlignment="1" applyProtection="1">
      <alignment vertical="top"/>
      <protection locked="0"/>
    </xf>
    <xf numFmtId="164" fontId="3" fillId="6" borderId="1" xfId="3" applyFont="1" applyFill="1" applyBorder="1" applyAlignment="1" applyProtection="1">
      <alignment vertical="top"/>
      <protection locked="0"/>
    </xf>
    <xf numFmtId="0" fontId="3" fillId="7" borderId="1" xfId="4" applyFont="1" applyFill="1" applyBorder="1" applyAlignment="1" applyProtection="1">
      <alignment horizontal="center" vertical="top"/>
      <protection locked="0"/>
    </xf>
    <xf numFmtId="0" fontId="3" fillId="7" borderId="1" xfId="4" applyFont="1" applyFill="1" applyBorder="1" applyAlignment="1" applyProtection="1">
      <alignment horizontal="left" vertical="top" wrapText="1"/>
      <protection locked="0"/>
    </xf>
    <xf numFmtId="165" fontId="8" fillId="7" borderId="1" xfId="1" applyNumberFormat="1" applyFont="1" applyFill="1" applyBorder="1" applyAlignment="1" applyProtection="1">
      <alignment horizontal="center" vertical="top"/>
      <protection locked="0"/>
    </xf>
    <xf numFmtId="164" fontId="5" fillId="7" borderId="1" xfId="3" applyFont="1" applyFill="1" applyBorder="1" applyAlignment="1" applyProtection="1">
      <alignment vertical="top"/>
      <protection locked="0"/>
    </xf>
    <xf numFmtId="164" fontId="6" fillId="7" borderId="1" xfId="3" applyFont="1" applyFill="1" applyBorder="1" applyAlignment="1" applyProtection="1">
      <alignment vertical="top"/>
      <protection locked="0"/>
    </xf>
    <xf numFmtId="164" fontId="3" fillId="7" borderId="1" xfId="3" applyFont="1" applyFill="1" applyBorder="1" applyAlignment="1" applyProtection="1">
      <alignment vertical="top"/>
      <protection locked="0"/>
    </xf>
    <xf numFmtId="164" fontId="3" fillId="7" borderId="1" xfId="3" applyFont="1" applyFill="1" applyBorder="1" applyAlignment="1" applyProtection="1">
      <alignment horizontal="center" vertical="top" wrapText="1"/>
      <protection locked="0"/>
    </xf>
    <xf numFmtId="2" fontId="3" fillId="7" borderId="1" xfId="3" applyNumberFormat="1" applyFont="1" applyFill="1" applyBorder="1" applyAlignment="1" applyProtection="1">
      <alignment horizontal="center" vertical="top" wrapText="1"/>
      <protection locked="0"/>
    </xf>
    <xf numFmtId="164" fontId="3" fillId="0" borderId="0" xfId="3" applyFont="1" applyFill="1" applyBorder="1" applyAlignment="1" applyProtection="1">
      <alignment horizontal="center" vertical="top"/>
      <protection locked="0"/>
    </xf>
    <xf numFmtId="164" fontId="3" fillId="0" borderId="0" xfId="3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3" fillId="3" borderId="1" xfId="4" applyFont="1" applyFill="1" applyBorder="1" applyAlignment="1" applyProtection="1">
      <alignment horizontal="left" vertical="top" wrapText="1"/>
      <protection locked="0"/>
    </xf>
    <xf numFmtId="0" fontId="3" fillId="3" borderId="1" xfId="4" applyFont="1" applyFill="1" applyBorder="1" applyAlignment="1" applyProtection="1">
      <alignment horizontal="center" vertical="top"/>
      <protection locked="0"/>
    </xf>
    <xf numFmtId="165" fontId="8" fillId="3" borderId="1" xfId="1" applyNumberFormat="1" applyFont="1" applyFill="1" applyBorder="1" applyAlignment="1" applyProtection="1">
      <alignment horizontal="center" vertical="top"/>
      <protection locked="0"/>
    </xf>
    <xf numFmtId="164" fontId="3" fillId="3" borderId="1" xfId="3" applyFont="1" applyFill="1" applyBorder="1" applyAlignment="1" applyProtection="1">
      <alignment vertical="top"/>
      <protection locked="0"/>
    </xf>
    <xf numFmtId="164" fontId="3" fillId="3" borderId="1" xfId="3" applyFont="1" applyFill="1" applyBorder="1" applyAlignment="1" applyProtection="1">
      <alignment vertical="top" wrapText="1"/>
      <protection locked="0"/>
    </xf>
    <xf numFmtId="2" fontId="3" fillId="3" borderId="1" xfId="3" applyNumberFormat="1" applyFont="1" applyFill="1" applyBorder="1" applyAlignment="1" applyProtection="1">
      <alignment horizontal="left" vertical="top" wrapText="1"/>
      <protection locked="0"/>
    </xf>
    <xf numFmtId="164" fontId="6" fillId="0" borderId="0" xfId="3" applyFont="1" applyFill="1" applyBorder="1" applyAlignment="1" applyProtection="1">
      <alignment vertical="top"/>
      <protection locked="0"/>
    </xf>
    <xf numFmtId="0" fontId="6" fillId="0" borderId="0" xfId="4" applyFont="1" applyAlignment="1" applyProtection="1">
      <alignment horizontal="right" vertical="top"/>
      <protection locked="0"/>
    </xf>
    <xf numFmtId="164" fontId="6" fillId="0" borderId="0" xfId="4" applyNumberFormat="1" applyFont="1" applyAlignment="1" applyProtection="1">
      <alignment vertical="top"/>
      <protection locked="0"/>
    </xf>
    <xf numFmtId="0" fontId="6" fillId="0" borderId="0" xfId="4" applyFont="1" applyAlignment="1" applyProtection="1">
      <alignment vertical="top"/>
      <protection locked="0"/>
    </xf>
    <xf numFmtId="164" fontId="3" fillId="0" borderId="0" xfId="4" applyNumberFormat="1" applyFont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165" fontId="8" fillId="0" borderId="1" xfId="1" applyNumberFormat="1" applyFont="1" applyFill="1" applyBorder="1" applyAlignment="1" applyProtection="1">
      <alignment horizontal="center" vertical="top"/>
      <protection locked="0"/>
    </xf>
    <xf numFmtId="164" fontId="3" fillId="0" borderId="1" xfId="3" applyFont="1" applyFill="1" applyBorder="1" applyAlignment="1" applyProtection="1">
      <alignment vertical="top"/>
      <protection locked="0"/>
    </xf>
    <xf numFmtId="164" fontId="3" fillId="0" borderId="1" xfId="3" applyFont="1" applyFill="1" applyBorder="1" applyAlignment="1" applyProtection="1">
      <alignment vertical="top" wrapText="1"/>
      <protection locked="0"/>
    </xf>
    <xf numFmtId="2" fontId="3" fillId="0" borderId="1" xfId="3" applyNumberFormat="1" applyFont="1" applyFill="1" applyBorder="1" applyAlignment="1" applyProtection="1">
      <alignment horizontal="left" vertical="top" wrapText="1"/>
      <protection locked="0"/>
    </xf>
    <xf numFmtId="164" fontId="3" fillId="0" borderId="0" xfId="4" applyNumberFormat="1" applyFont="1" applyAlignment="1" applyProtection="1">
      <alignment horizontal="right"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3" fillId="3" borderId="1" xfId="4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165" fontId="8" fillId="0" borderId="1" xfId="1" applyNumberFormat="1" applyFont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9" fillId="3" borderId="1" xfId="3" applyNumberFormat="1" applyFont="1" applyFill="1" applyBorder="1" applyAlignment="1" applyProtection="1">
      <alignment horizontal="left" vertical="top" wrapText="1"/>
      <protection locked="0"/>
    </xf>
    <xf numFmtId="164" fontId="9" fillId="3" borderId="1" xfId="3" applyFont="1" applyFill="1" applyBorder="1" applyAlignment="1" applyProtection="1">
      <alignment vertical="top"/>
      <protection locked="0"/>
    </xf>
    <xf numFmtId="164" fontId="9" fillId="3" borderId="1" xfId="3" applyFont="1" applyFill="1" applyBorder="1" applyAlignment="1" applyProtection="1">
      <alignment vertical="top" wrapText="1"/>
      <protection locked="0"/>
    </xf>
    <xf numFmtId="164" fontId="9" fillId="0" borderId="0" xfId="3" applyFont="1" applyFill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64" fontId="14" fillId="0" borderId="1" xfId="3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vertical="top" wrapText="1"/>
      <protection locked="0"/>
    </xf>
    <xf numFmtId="2" fontId="3" fillId="7" borderId="1" xfId="3" applyNumberFormat="1" applyFont="1" applyFill="1" applyBorder="1" applyAlignment="1" applyProtection="1">
      <alignment horizontal="left" vertical="top" wrapText="1"/>
      <protection locked="0"/>
    </xf>
    <xf numFmtId="0" fontId="3" fillId="7" borderId="1" xfId="4" applyFont="1" applyFill="1" applyBorder="1" applyAlignment="1" applyProtection="1">
      <alignment horizontal="center" vertical="top" wrapText="1"/>
      <protection locked="0"/>
    </xf>
    <xf numFmtId="164" fontId="3" fillId="7" borderId="1" xfId="3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164" fontId="14" fillId="0" borderId="1" xfId="3" applyFont="1" applyFill="1" applyBorder="1" applyAlignment="1" applyProtection="1">
      <alignment vertical="top"/>
      <protection locked="0"/>
    </xf>
    <xf numFmtId="164" fontId="3" fillId="0" borderId="0" xfId="3" applyFont="1" applyFill="1" applyBorder="1" applyAlignment="1" applyProtection="1">
      <alignment horizontal="right" vertical="top"/>
      <protection locked="0"/>
    </xf>
    <xf numFmtId="0" fontId="3" fillId="3" borderId="1" xfId="4" applyFont="1" applyFill="1" applyBorder="1" applyAlignment="1" applyProtection="1">
      <alignment horizontal="center" vertical="top" shrinkToFit="1"/>
      <protection locked="0"/>
    </xf>
    <xf numFmtId="0" fontId="3" fillId="0" borderId="1" xfId="4" applyFont="1" applyBorder="1" applyAlignment="1" applyProtection="1">
      <alignment horizontal="center" vertical="top" wrapText="1"/>
      <protection locked="0"/>
    </xf>
    <xf numFmtId="0" fontId="3" fillId="0" borderId="1" xfId="4" applyFont="1" applyBorder="1" applyAlignment="1" applyProtection="1">
      <alignment horizontal="center" vertical="top"/>
      <protection locked="0"/>
    </xf>
    <xf numFmtId="0" fontId="3" fillId="0" borderId="1" xfId="4" applyFont="1" applyBorder="1" applyAlignment="1" applyProtection="1">
      <alignment vertical="top" wrapText="1"/>
      <protection locked="0"/>
    </xf>
    <xf numFmtId="164" fontId="4" fillId="0" borderId="1" xfId="3" applyFont="1" applyFill="1" applyBorder="1" applyAlignment="1" applyProtection="1">
      <alignment horizontal="center" vertical="top"/>
      <protection locked="0"/>
    </xf>
    <xf numFmtId="0" fontId="3" fillId="0" borderId="1" xfId="4" applyFont="1" applyBorder="1" applyAlignment="1" applyProtection="1">
      <alignment horizontal="right" vertical="top"/>
      <protection locked="0"/>
    </xf>
    <xf numFmtId="0" fontId="3" fillId="0" borderId="1" xfId="4" applyFont="1" applyBorder="1" applyAlignment="1" applyProtection="1">
      <alignment horizontal="center" vertical="top" shrinkToFit="1"/>
      <protection locked="0"/>
    </xf>
    <xf numFmtId="0" fontId="3" fillId="0" borderId="1" xfId="4" quotePrefix="1" applyFont="1" applyBorder="1" applyAlignment="1" applyProtection="1">
      <alignment horizontal="center" vertical="top"/>
      <protection locked="0"/>
    </xf>
    <xf numFmtId="2" fontId="9" fillId="0" borderId="1" xfId="3" applyNumberFormat="1" applyFont="1" applyFill="1" applyBorder="1" applyAlignment="1" applyProtection="1">
      <alignment horizontal="left" vertical="top" wrapText="1"/>
      <protection locked="0"/>
    </xf>
    <xf numFmtId="164" fontId="9" fillId="0" borderId="1" xfId="3" applyFont="1" applyFill="1" applyBorder="1" applyAlignment="1" applyProtection="1">
      <alignment vertical="top"/>
      <protection locked="0"/>
    </xf>
    <xf numFmtId="0" fontId="3" fillId="7" borderId="1" xfId="4" quotePrefix="1" applyFont="1" applyFill="1" applyBorder="1" applyAlignment="1" applyProtection="1">
      <alignment horizontal="center" vertical="top"/>
      <protection locked="0"/>
    </xf>
    <xf numFmtId="0" fontId="9" fillId="7" borderId="1" xfId="0" applyFont="1" applyFill="1" applyBorder="1" applyAlignment="1" applyProtection="1">
      <alignment horizontal="left" vertical="top" wrapText="1"/>
      <protection locked="0"/>
    </xf>
    <xf numFmtId="2" fontId="9" fillId="7" borderId="1" xfId="3" applyNumberFormat="1" applyFont="1" applyFill="1" applyBorder="1" applyAlignment="1" applyProtection="1">
      <alignment horizontal="left" vertical="top" wrapText="1"/>
      <protection locked="0"/>
    </xf>
    <xf numFmtId="164" fontId="9" fillId="7" borderId="1" xfId="3" applyFont="1" applyFill="1" applyBorder="1" applyAlignment="1" applyProtection="1">
      <alignment vertical="top"/>
      <protection locked="0"/>
    </xf>
    <xf numFmtId="164" fontId="9" fillId="7" borderId="1" xfId="3" applyFont="1" applyFill="1" applyBorder="1" applyAlignment="1" applyProtection="1">
      <alignment vertical="top" wrapText="1"/>
      <protection locked="0"/>
    </xf>
    <xf numFmtId="166" fontId="14" fillId="0" borderId="1" xfId="3" applyNumberFormat="1" applyFont="1" applyFill="1" applyBorder="1" applyAlignment="1" applyProtection="1">
      <alignment vertical="top"/>
      <protection locked="0"/>
    </xf>
    <xf numFmtId="0" fontId="9" fillId="7" borderId="1" xfId="0" applyFont="1" applyFill="1" applyBorder="1" applyAlignment="1" applyProtection="1">
      <alignment horizontal="center" vertical="top"/>
      <protection locked="0"/>
    </xf>
    <xf numFmtId="2" fontId="6" fillId="3" borderId="1" xfId="3" applyNumberFormat="1" applyFont="1" applyFill="1" applyBorder="1" applyAlignment="1" applyProtection="1">
      <alignment horizontal="left" vertical="top" wrapText="1"/>
      <protection locked="0"/>
    </xf>
    <xf numFmtId="0" fontId="6" fillId="3" borderId="1" xfId="4" applyFont="1" applyFill="1" applyBorder="1" applyAlignment="1" applyProtection="1">
      <alignment horizontal="center" vertical="top" wrapText="1"/>
      <protection locked="0"/>
    </xf>
    <xf numFmtId="164" fontId="6" fillId="3" borderId="1" xfId="3" applyFont="1" applyFill="1" applyBorder="1" applyAlignment="1" applyProtection="1">
      <alignment vertical="top"/>
      <protection locked="0"/>
    </xf>
    <xf numFmtId="164" fontId="6" fillId="3" borderId="1" xfId="3" applyFont="1" applyFill="1" applyBorder="1" applyAlignment="1" applyProtection="1">
      <alignment vertical="top" wrapText="1"/>
      <protection locked="0"/>
    </xf>
    <xf numFmtId="0" fontId="6" fillId="0" borderId="0" xfId="3" applyNumberFormat="1" applyFont="1" applyFill="1" applyBorder="1" applyAlignment="1" applyProtection="1">
      <alignment vertical="top"/>
      <protection locked="0"/>
    </xf>
    <xf numFmtId="0" fontId="9" fillId="0" borderId="0" xfId="4" applyFont="1" applyAlignment="1" applyProtection="1">
      <alignment vertical="top"/>
      <protection locked="0"/>
    </xf>
    <xf numFmtId="0" fontId="9" fillId="3" borderId="1" xfId="4" applyFont="1" applyFill="1" applyBorder="1" applyAlignment="1" applyProtection="1">
      <alignment horizontal="center" vertical="top" wrapText="1"/>
      <protection locked="0"/>
    </xf>
    <xf numFmtId="164" fontId="8" fillId="0" borderId="1" xfId="3" applyFont="1" applyFill="1" applyBorder="1" applyAlignment="1" applyProtection="1">
      <alignment vertical="top"/>
      <protection locked="0"/>
    </xf>
    <xf numFmtId="164" fontId="9" fillId="0" borderId="0" xfId="4" applyNumberFormat="1" applyFont="1" applyAlignment="1" applyProtection="1">
      <alignment vertical="top"/>
      <protection locked="0"/>
    </xf>
    <xf numFmtId="0" fontId="9" fillId="7" borderId="1" xfId="4" applyFont="1" applyFill="1" applyBorder="1" applyAlignment="1" applyProtection="1">
      <alignment horizontal="center" vertical="top" wrapText="1"/>
      <protection locked="0"/>
    </xf>
    <xf numFmtId="43" fontId="8" fillId="0" borderId="1" xfId="1" applyFont="1" applyBorder="1" applyAlignment="1" applyProtection="1">
      <alignment horizontal="center" vertical="top"/>
      <protection locked="0"/>
    </xf>
    <xf numFmtId="43" fontId="8" fillId="0" borderId="1" xfId="1" applyFont="1" applyFill="1" applyBorder="1" applyAlignment="1" applyProtection="1">
      <alignment horizontal="center" vertical="top"/>
      <protection locked="0"/>
    </xf>
    <xf numFmtId="0" fontId="11" fillId="3" borderId="1" xfId="4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2" fontId="3" fillId="4" borderId="1" xfId="3" applyNumberFormat="1" applyFont="1" applyFill="1" applyBorder="1" applyAlignment="1" applyProtection="1">
      <alignment horizontal="left" vertical="top" wrapText="1"/>
      <protection locked="0"/>
    </xf>
    <xf numFmtId="165" fontId="8" fillId="4" borderId="1" xfId="1" applyNumberFormat="1" applyFont="1" applyFill="1" applyBorder="1" applyAlignment="1" applyProtection="1">
      <alignment horizontal="center" vertical="top"/>
      <protection locked="0"/>
    </xf>
    <xf numFmtId="164" fontId="3" fillId="4" borderId="1" xfId="3" applyFont="1" applyFill="1" applyBorder="1" applyAlignment="1" applyProtection="1">
      <alignment vertical="top"/>
      <protection locked="0"/>
    </xf>
    <xf numFmtId="43" fontId="8" fillId="4" borderId="1" xfId="1" applyFont="1" applyFill="1" applyBorder="1" applyAlignment="1" applyProtection="1">
      <alignment horizontal="center" vertical="top"/>
      <protection locked="0"/>
    </xf>
    <xf numFmtId="164" fontId="14" fillId="4" borderId="1" xfId="3" applyFont="1" applyFill="1" applyBorder="1" applyAlignment="1" applyProtection="1">
      <alignment vertical="top"/>
      <protection locked="0"/>
    </xf>
    <xf numFmtId="164" fontId="3" fillId="4" borderId="1" xfId="3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43" fontId="8" fillId="3" borderId="1" xfId="1" applyFont="1" applyFill="1" applyBorder="1" applyAlignment="1" applyProtection="1">
      <alignment horizontal="center" vertical="top"/>
      <protection locked="0"/>
    </xf>
    <xf numFmtId="43" fontId="16" fillId="0" borderId="1" xfId="1" applyFont="1" applyBorder="1" applyAlignment="1" applyProtection="1">
      <alignment horizontal="center" vertical="top"/>
      <protection locked="0"/>
    </xf>
    <xf numFmtId="0" fontId="3" fillId="0" borderId="0" xfId="4" quotePrefix="1" applyFont="1" applyAlignment="1" applyProtection="1">
      <alignment horizontal="center" vertical="top"/>
      <protection locked="0"/>
    </xf>
    <xf numFmtId="0" fontId="3" fillId="0" borderId="0" xfId="4" applyFont="1" applyAlignment="1" applyProtection="1">
      <alignment horizontal="left" vertical="top" wrapText="1"/>
      <protection locked="0"/>
    </xf>
    <xf numFmtId="2" fontId="3" fillId="0" borderId="0" xfId="3" applyNumberFormat="1" applyFont="1" applyFill="1" applyBorder="1" applyAlignment="1" applyProtection="1">
      <alignment horizontal="left" vertical="top" wrapText="1"/>
      <protection locked="0"/>
    </xf>
    <xf numFmtId="164" fontId="4" fillId="0" borderId="0" xfId="3" applyFont="1" applyFill="1" applyBorder="1" applyAlignment="1" applyProtection="1">
      <alignment horizontal="center" vertical="top"/>
      <protection locked="0"/>
    </xf>
    <xf numFmtId="164" fontId="3" fillId="0" borderId="0" xfId="3" applyFont="1" applyFill="1" applyBorder="1" applyAlignment="1" applyProtection="1">
      <alignment vertical="top" wrapText="1"/>
      <protection locked="0"/>
    </xf>
    <xf numFmtId="0" fontId="3" fillId="0" borderId="0" xfId="4" applyFont="1" applyAlignment="1" applyProtection="1">
      <alignment horizontal="center" vertical="top" wrapText="1"/>
      <protection locked="0"/>
    </xf>
    <xf numFmtId="164" fontId="13" fillId="0" borderId="0" xfId="3" applyFont="1" applyFill="1" applyBorder="1" applyAlignment="1" applyProtection="1">
      <alignment horizontal="center" vertical="top"/>
      <protection locked="0"/>
    </xf>
    <xf numFmtId="0" fontId="3" fillId="0" borderId="0" xfId="4" applyFont="1" applyAlignment="1" applyProtection="1">
      <alignment horizontal="right" vertical="top"/>
      <protection locked="0"/>
    </xf>
    <xf numFmtId="0" fontId="3" fillId="0" borderId="0" xfId="4" applyFont="1" applyAlignment="1" applyProtection="1">
      <alignment horizontal="center" vertical="top" shrinkToFit="1"/>
      <protection locked="0"/>
    </xf>
    <xf numFmtId="2" fontId="9" fillId="0" borderId="0" xfId="3" applyNumberFormat="1" applyFont="1" applyFill="1" applyBorder="1" applyAlignment="1" applyProtection="1">
      <alignment horizontal="left" vertical="top" wrapText="1"/>
      <protection locked="0"/>
    </xf>
    <xf numFmtId="164" fontId="9" fillId="0" borderId="0" xfId="3" applyFont="1" applyFill="1" applyBorder="1" applyAlignment="1" applyProtection="1">
      <alignment vertical="top" wrapText="1"/>
      <protection locked="0"/>
    </xf>
    <xf numFmtId="0" fontId="9" fillId="0" borderId="0" xfId="4" applyFont="1" applyAlignment="1" applyProtection="1">
      <alignment vertical="top" wrapText="1"/>
      <protection locked="0"/>
    </xf>
    <xf numFmtId="0" fontId="9" fillId="0" borderId="0" xfId="4" applyFont="1" applyAlignment="1" applyProtection="1">
      <alignment horizontal="center" vertical="top" shrinkToFit="1"/>
      <protection locked="0"/>
    </xf>
    <xf numFmtId="164" fontId="6" fillId="0" borderId="0" xfId="3" applyFont="1" applyFill="1" applyBorder="1" applyAlignment="1" applyProtection="1">
      <alignment vertical="top" wrapText="1"/>
      <protection locked="0"/>
    </xf>
    <xf numFmtId="164" fontId="12" fillId="0" borderId="0" xfId="3" applyFont="1" applyFill="1" applyBorder="1" applyAlignment="1" applyProtection="1">
      <alignment horizontal="center" vertical="top"/>
      <protection locked="0"/>
    </xf>
    <xf numFmtId="164" fontId="6" fillId="0" borderId="0" xfId="3" applyFont="1" applyFill="1" applyBorder="1" applyAlignment="1" applyProtection="1">
      <alignment horizontal="center" vertical="top"/>
      <protection locked="0"/>
    </xf>
    <xf numFmtId="164" fontId="12" fillId="0" borderId="0" xfId="3" applyFont="1" applyFill="1" applyBorder="1" applyAlignment="1" applyProtection="1">
      <alignment vertical="top"/>
      <protection locked="0"/>
    </xf>
    <xf numFmtId="0" fontId="15" fillId="0" borderId="0" xfId="4" applyFont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top"/>
      <protection locked="0"/>
    </xf>
    <xf numFmtId="0" fontId="9" fillId="0" borderId="3" xfId="0" applyFont="1" applyBorder="1" applyAlignment="1" applyProtection="1">
      <alignment horizontal="center" vertical="top"/>
      <protection locked="0"/>
    </xf>
    <xf numFmtId="164" fontId="3" fillId="6" borderId="0" xfId="3" applyFont="1" applyFill="1" applyBorder="1" applyAlignment="1" applyProtection="1">
      <alignment horizontal="center" vertical="top"/>
      <protection locked="0"/>
    </xf>
    <xf numFmtId="0" fontId="3" fillId="2" borderId="1" xfId="4" applyFont="1" applyFill="1" applyBorder="1" applyAlignment="1" applyProtection="1">
      <alignment horizontal="center" vertical="top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164" fontId="3" fillId="6" borderId="1" xfId="3" applyFont="1" applyFill="1" applyBorder="1" applyAlignment="1" applyProtection="1">
      <alignment horizontal="center" vertical="top" wrapText="1"/>
      <protection locked="0"/>
    </xf>
    <xf numFmtId="2" fontId="3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4" applyFont="1" applyFill="1" applyBorder="1" applyAlignment="1" applyProtection="1">
      <alignment horizontal="center" vertical="center"/>
      <protection locked="0"/>
    </xf>
    <xf numFmtId="0" fontId="3" fillId="2" borderId="5" xfId="4" applyFont="1" applyFill="1" applyBorder="1" applyAlignment="1" applyProtection="1">
      <alignment horizontal="center" vertical="center"/>
      <protection locked="0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3" fillId="2" borderId="7" xfId="4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Comma 2" xfId="3" xr:uid="{4EA5A950-FC34-4C2A-BF41-C11CFBEBBE16}"/>
    <cellStyle name="Normal" xfId="0" builtinId="0"/>
    <cellStyle name="Normal 2" xfId="4" xr:uid="{A131DB14-8F69-4F5B-A15A-E16CCF574BAB}"/>
    <cellStyle name="Normal 4" xfId="2" xr:uid="{4D2B42D5-6B14-4934-923C-48AC3E481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6F9C-1DC7-45C9-8AEE-75FF72C51071}">
  <sheetPr>
    <tabColor rgb="FFFF0000"/>
  </sheetPr>
  <dimension ref="B1:BO125"/>
  <sheetViews>
    <sheetView tabSelected="1" topLeftCell="C1" zoomScale="55" zoomScaleNormal="55" zoomScaleSheetLayoutView="70" workbookViewId="0">
      <pane ySplit="6" topLeftCell="A82" activePane="bottomLeft" state="frozen"/>
      <selection pane="bottomLeft" activeCell="D89" sqref="D89"/>
    </sheetView>
  </sheetViews>
  <sheetFormatPr defaultColWidth="8.7109375" defaultRowHeight="24"/>
  <cols>
    <col min="1" max="1" width="0.42578125" style="4" customWidth="1"/>
    <col min="2" max="2" width="7.140625" style="5" customWidth="1"/>
    <col min="3" max="3" width="52.5703125" style="6" customWidth="1"/>
    <col min="4" max="4" width="81.28515625" style="4" customWidth="1"/>
    <col min="5" max="5" width="15.7109375" style="5" customWidth="1"/>
    <col min="6" max="6" width="23.85546875" style="7" customWidth="1"/>
    <col min="7" max="7" width="16.42578125" style="3" hidden="1" customWidth="1"/>
    <col min="8" max="8" width="3.85546875" style="8" hidden="1" customWidth="1"/>
    <col min="9" max="9" width="23.28515625" style="3" customWidth="1"/>
    <col min="10" max="10" width="18.140625" style="3" customWidth="1"/>
    <col min="11" max="11" width="19.42578125" style="9" customWidth="1"/>
    <col min="12" max="12" width="105" style="10" customWidth="1"/>
    <col min="13" max="13" width="36" style="3" hidden="1" customWidth="1"/>
    <col min="14" max="14" width="7.7109375" style="3" hidden="1" customWidth="1"/>
    <col min="15" max="15" width="3.7109375" style="4" hidden="1" customWidth="1"/>
    <col min="16" max="16" width="9.42578125" style="4" hidden="1" customWidth="1"/>
    <col min="17" max="17" width="15.7109375" style="3" hidden="1" customWidth="1"/>
    <col min="18" max="18" width="50" style="4" hidden="1" customWidth="1"/>
    <col min="19" max="20" width="15.42578125" style="4" hidden="1" customWidth="1"/>
    <col min="21" max="21" width="8.85546875" style="4" hidden="1" customWidth="1"/>
    <col min="22" max="23" width="13.85546875" style="4" hidden="1" customWidth="1"/>
    <col min="24" max="24" width="10.7109375" style="4" hidden="1" customWidth="1"/>
    <col min="25" max="25" width="15.42578125" style="3" hidden="1" customWidth="1"/>
    <col min="26" max="26" width="16.28515625" style="3" hidden="1" customWidth="1"/>
    <col min="27" max="27" width="15.7109375" style="3" hidden="1" customWidth="1"/>
    <col min="28" max="28" width="8.85546875" style="4" hidden="1" customWidth="1"/>
    <col min="29" max="29" width="20.85546875" style="4" hidden="1" customWidth="1"/>
    <col min="30" max="30" width="15.42578125" style="4" hidden="1" customWidth="1"/>
    <col min="31" max="33" width="8.85546875" style="4" hidden="1" customWidth="1"/>
    <col min="34" max="34" width="11" style="4" hidden="1" customWidth="1"/>
    <col min="35" max="35" width="15.7109375" style="4" hidden="1" customWidth="1"/>
    <col min="36" max="36" width="14.42578125" style="4" hidden="1" customWidth="1"/>
    <col min="37" max="38" width="14.7109375" style="4" hidden="1" customWidth="1"/>
    <col min="39" max="39" width="13.42578125" style="4" hidden="1" customWidth="1"/>
    <col min="40" max="40" width="15.7109375" style="4" hidden="1" customWidth="1"/>
    <col min="41" max="43" width="13.42578125" style="4" hidden="1" customWidth="1"/>
    <col min="44" max="66" width="0" style="4" hidden="1" customWidth="1"/>
    <col min="67" max="67" width="14.5703125" style="4" hidden="1" customWidth="1"/>
    <col min="68" max="16384" width="8.7109375" style="4"/>
  </cols>
  <sheetData>
    <row r="1" spans="2:67" s="1" customFormat="1">
      <c r="F1" s="2"/>
    </row>
    <row r="2" spans="2:67" ht="30.75">
      <c r="B2" s="129" t="s">
        <v>39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67" ht="24" customHeight="1"/>
    <row r="4" spans="2:67">
      <c r="B4" s="137" t="s">
        <v>31</v>
      </c>
      <c r="C4" s="137"/>
      <c r="D4" s="138" t="s">
        <v>41</v>
      </c>
      <c r="E4" s="11" t="s">
        <v>32</v>
      </c>
      <c r="F4" s="12" t="s">
        <v>43</v>
      </c>
      <c r="G4" s="13" t="s">
        <v>33</v>
      </c>
      <c r="H4" s="14" t="s">
        <v>34</v>
      </c>
      <c r="I4" s="15" t="s">
        <v>44</v>
      </c>
      <c r="J4" s="16" t="s">
        <v>35</v>
      </c>
      <c r="K4" s="139" t="s">
        <v>38</v>
      </c>
      <c r="L4" s="140" t="s">
        <v>42</v>
      </c>
      <c r="M4" s="136" t="s">
        <v>37</v>
      </c>
    </row>
    <row r="5" spans="2:67">
      <c r="B5" s="141" t="s">
        <v>40</v>
      </c>
      <c r="C5" s="142"/>
      <c r="D5" s="138"/>
      <c r="E5" s="11" t="s">
        <v>36</v>
      </c>
      <c r="F5" s="12">
        <v>557930000</v>
      </c>
      <c r="G5" s="17">
        <v>196474842.61000001</v>
      </c>
      <c r="H5" s="18">
        <v>329434235.19999999</v>
      </c>
      <c r="I5" s="19">
        <v>525909077.81</v>
      </c>
      <c r="J5" s="20">
        <v>32020922.189999998</v>
      </c>
      <c r="K5" s="139"/>
      <c r="L5" s="140"/>
      <c r="M5" s="136"/>
    </row>
    <row r="6" spans="2:67">
      <c r="B6" s="143"/>
      <c r="C6" s="144"/>
      <c r="D6" s="138"/>
      <c r="E6" s="11"/>
      <c r="F6" s="12">
        <v>100</v>
      </c>
      <c r="G6" s="17">
        <v>35.214962918287242</v>
      </c>
      <c r="H6" s="18">
        <v>59.04580058430269</v>
      </c>
      <c r="I6" s="19">
        <v>94.260763502589924</v>
      </c>
      <c r="J6" s="20">
        <v>5.7392364974100687</v>
      </c>
      <c r="K6" s="139"/>
      <c r="L6" s="140"/>
      <c r="M6" s="136"/>
    </row>
    <row r="7" spans="2:67" ht="72">
      <c r="B7" s="21">
        <v>1</v>
      </c>
      <c r="C7" s="22" t="s">
        <v>5</v>
      </c>
      <c r="D7" s="21"/>
      <c r="E7" s="21"/>
      <c r="F7" s="23">
        <f>+F8+F15+F21+F23</f>
        <v>346000000</v>
      </c>
      <c r="G7" s="24"/>
      <c r="H7" s="25"/>
      <c r="I7" s="26"/>
      <c r="J7" s="26"/>
      <c r="K7" s="27"/>
      <c r="L7" s="28"/>
      <c r="M7" s="29"/>
      <c r="N7" s="30"/>
      <c r="Q7" s="30"/>
      <c r="Y7" s="30"/>
      <c r="Z7" s="30"/>
      <c r="AA7" s="30"/>
    </row>
    <row r="8" spans="2:67" ht="26.25" customHeight="1">
      <c r="B8" s="31">
        <v>1.1000000000000001</v>
      </c>
      <c r="C8" s="32" t="s">
        <v>16</v>
      </c>
      <c r="D8" s="33"/>
      <c r="E8" s="34"/>
      <c r="F8" s="35">
        <f>SUM(F9:F14)</f>
        <v>16500000</v>
      </c>
      <c r="G8" s="36"/>
      <c r="H8" s="36"/>
      <c r="I8" s="36"/>
      <c r="J8" s="36"/>
      <c r="K8" s="37"/>
      <c r="L8" s="38"/>
      <c r="M8" s="30"/>
      <c r="N8" s="30"/>
      <c r="Q8" s="39"/>
      <c r="R8" s="40"/>
      <c r="S8" s="41"/>
      <c r="T8" s="41"/>
      <c r="U8" s="41"/>
      <c r="V8" s="42"/>
      <c r="W8" s="42"/>
      <c r="Y8" s="30"/>
      <c r="Z8" s="30"/>
      <c r="AA8" s="30"/>
      <c r="AI8" s="43"/>
      <c r="AJ8" s="43"/>
      <c r="AK8" s="43"/>
      <c r="BO8" s="43"/>
    </row>
    <row r="9" spans="2:67" ht="384.75" customHeight="1">
      <c r="B9" s="44"/>
      <c r="C9" s="45" t="s">
        <v>45</v>
      </c>
      <c r="D9" s="46" t="s">
        <v>129</v>
      </c>
      <c r="E9" s="47" t="s">
        <v>82</v>
      </c>
      <c r="F9" s="47">
        <v>5000000</v>
      </c>
      <c r="G9" s="48"/>
      <c r="H9" s="48"/>
      <c r="I9" s="47">
        <v>0</v>
      </c>
      <c r="J9" s="47">
        <v>5000000</v>
      </c>
      <c r="K9" s="49" t="s">
        <v>131</v>
      </c>
      <c r="L9" s="50" t="s">
        <v>130</v>
      </c>
      <c r="M9" s="30"/>
      <c r="N9" s="30"/>
      <c r="Q9" s="30"/>
      <c r="R9" s="51"/>
      <c r="S9" s="43"/>
      <c r="T9" s="43"/>
      <c r="U9" s="43"/>
      <c r="Y9" s="30"/>
      <c r="Z9" s="30"/>
      <c r="AA9" s="30"/>
      <c r="AI9" s="43"/>
      <c r="AJ9" s="43"/>
      <c r="AK9" s="43"/>
    </row>
    <row r="10" spans="2:67" ht="107.25" customHeight="1">
      <c r="B10" s="44"/>
      <c r="C10" s="52" t="s">
        <v>46</v>
      </c>
      <c r="D10" s="50" t="s">
        <v>132</v>
      </c>
      <c r="E10" s="47" t="s">
        <v>83</v>
      </c>
      <c r="F10" s="47">
        <v>2500000</v>
      </c>
      <c r="G10" s="48"/>
      <c r="H10" s="48"/>
      <c r="I10" s="47">
        <v>0</v>
      </c>
      <c r="J10" s="47">
        <v>2500000</v>
      </c>
      <c r="K10" s="49" t="s">
        <v>134</v>
      </c>
      <c r="L10" s="50" t="s">
        <v>133</v>
      </c>
      <c r="M10" s="30"/>
      <c r="N10" s="30"/>
      <c r="P10" s="43"/>
      <c r="Q10" s="30"/>
      <c r="R10" s="43"/>
      <c r="S10" s="43"/>
      <c r="T10" s="43"/>
      <c r="Y10" s="30"/>
      <c r="Z10" s="30"/>
      <c r="AA10" s="30"/>
      <c r="AI10" s="43"/>
      <c r="AJ10" s="43"/>
      <c r="AK10" s="43"/>
    </row>
    <row r="11" spans="2:67" ht="95.25" customHeight="1">
      <c r="B11" s="44"/>
      <c r="C11" s="45" t="s">
        <v>47</v>
      </c>
      <c r="D11" s="50" t="s">
        <v>135</v>
      </c>
      <c r="E11" s="47" t="s">
        <v>84</v>
      </c>
      <c r="F11" s="47">
        <v>3000000</v>
      </c>
      <c r="G11" s="48"/>
      <c r="H11" s="48"/>
      <c r="I11" s="47">
        <v>0</v>
      </c>
      <c r="J11" s="47">
        <v>3000000</v>
      </c>
      <c r="K11" s="49" t="s">
        <v>134</v>
      </c>
      <c r="L11" s="50" t="s">
        <v>136</v>
      </c>
      <c r="M11" s="30"/>
      <c r="N11" s="30"/>
      <c r="P11" s="43"/>
      <c r="Q11" s="30"/>
      <c r="R11" s="43"/>
      <c r="S11" s="43"/>
      <c r="T11" s="43"/>
      <c r="Y11" s="30"/>
      <c r="Z11" s="30"/>
      <c r="AA11" s="30"/>
      <c r="AI11" s="43"/>
      <c r="AJ11" s="43"/>
      <c r="AK11" s="43"/>
    </row>
    <row r="12" spans="2:67" ht="376.5" customHeight="1">
      <c r="B12" s="44"/>
      <c r="C12" s="45" t="s">
        <v>48</v>
      </c>
      <c r="D12" s="50" t="s">
        <v>137</v>
      </c>
      <c r="E12" s="47" t="s">
        <v>85</v>
      </c>
      <c r="F12" s="47">
        <v>2000000</v>
      </c>
      <c r="G12" s="48"/>
      <c r="H12" s="48"/>
      <c r="I12" s="47">
        <v>0</v>
      </c>
      <c r="J12" s="47">
        <v>2000000</v>
      </c>
      <c r="K12" s="49" t="s">
        <v>134</v>
      </c>
      <c r="L12" s="50" t="s">
        <v>138</v>
      </c>
      <c r="M12" s="30"/>
      <c r="N12" s="30"/>
      <c r="P12" s="43"/>
      <c r="Q12" s="30"/>
      <c r="R12" s="43"/>
      <c r="Y12" s="30"/>
      <c r="Z12" s="30"/>
      <c r="AA12" s="30"/>
      <c r="AI12" s="43"/>
      <c r="AJ12" s="43"/>
      <c r="AK12" s="43"/>
    </row>
    <row r="13" spans="2:67" ht="108" customHeight="1">
      <c r="B13" s="44"/>
      <c r="C13" s="45" t="s">
        <v>49</v>
      </c>
      <c r="D13" s="50" t="s">
        <v>139</v>
      </c>
      <c r="E13" s="47" t="s">
        <v>86</v>
      </c>
      <c r="F13" s="47">
        <v>2000000</v>
      </c>
      <c r="G13" s="48"/>
      <c r="H13" s="48"/>
      <c r="I13" s="47">
        <v>0</v>
      </c>
      <c r="J13" s="47">
        <v>2000000</v>
      </c>
      <c r="K13" s="49" t="s">
        <v>134</v>
      </c>
      <c r="L13" s="50" t="s">
        <v>140</v>
      </c>
      <c r="M13" s="30"/>
      <c r="N13" s="30"/>
      <c r="P13" s="43"/>
      <c r="Q13" s="30"/>
      <c r="R13" s="43"/>
      <c r="S13" s="43"/>
      <c r="T13" s="43"/>
      <c r="Y13" s="30"/>
      <c r="Z13" s="30"/>
      <c r="AA13" s="30"/>
      <c r="AI13" s="43"/>
      <c r="AJ13" s="43"/>
      <c r="AK13" s="43"/>
    </row>
    <row r="14" spans="2:67" ht="78.75" customHeight="1">
      <c r="B14" s="44"/>
      <c r="C14" s="45" t="s">
        <v>50</v>
      </c>
      <c r="D14" s="50" t="s">
        <v>141</v>
      </c>
      <c r="E14" s="47" t="s">
        <v>87</v>
      </c>
      <c r="F14" s="47">
        <v>2000000</v>
      </c>
      <c r="G14" s="48"/>
      <c r="H14" s="48"/>
      <c r="I14" s="47">
        <v>0</v>
      </c>
      <c r="J14" s="47">
        <v>2000000</v>
      </c>
      <c r="K14" s="49" t="s">
        <v>134</v>
      </c>
      <c r="L14" s="50" t="s">
        <v>142</v>
      </c>
      <c r="M14" s="30"/>
      <c r="N14" s="30"/>
      <c r="P14" s="43"/>
      <c r="Q14" s="30"/>
      <c r="Y14" s="30"/>
      <c r="Z14" s="30"/>
      <c r="AA14" s="30"/>
      <c r="AI14" s="43"/>
      <c r="AJ14" s="43"/>
      <c r="AK14" s="43"/>
    </row>
    <row r="15" spans="2:67" ht="48">
      <c r="B15" s="31">
        <v>1.2</v>
      </c>
      <c r="C15" s="32" t="s">
        <v>17</v>
      </c>
      <c r="D15" s="38"/>
      <c r="E15" s="53"/>
      <c r="F15" s="35">
        <f>SUM(F16:F20)</f>
        <v>19500000</v>
      </c>
      <c r="G15" s="36"/>
      <c r="H15" s="36"/>
      <c r="I15" s="36"/>
      <c r="J15" s="36"/>
      <c r="K15" s="37"/>
      <c r="L15" s="38"/>
      <c r="M15" s="30"/>
      <c r="N15" s="30"/>
      <c r="P15" s="43"/>
      <c r="Q15" s="30"/>
      <c r="Y15" s="30"/>
      <c r="Z15" s="30"/>
      <c r="AA15" s="30"/>
      <c r="AI15" s="43"/>
      <c r="AJ15" s="43"/>
      <c r="AK15" s="43"/>
    </row>
    <row r="16" spans="2:67" ht="125.25" customHeight="1">
      <c r="B16" s="44"/>
      <c r="C16" s="45" t="s">
        <v>51</v>
      </c>
      <c r="D16" s="50" t="s">
        <v>143</v>
      </c>
      <c r="E16" s="47" t="s">
        <v>88</v>
      </c>
      <c r="F16" s="47">
        <v>3500000</v>
      </c>
      <c r="G16" s="48"/>
      <c r="H16" s="48"/>
      <c r="I16" s="47">
        <v>0</v>
      </c>
      <c r="J16" s="47">
        <v>3500000</v>
      </c>
      <c r="K16" s="49" t="s">
        <v>134</v>
      </c>
      <c r="L16" s="50" t="s">
        <v>144</v>
      </c>
      <c r="M16" s="30"/>
      <c r="N16" s="30"/>
      <c r="P16" s="43"/>
      <c r="Q16" s="30"/>
      <c r="Y16" s="30"/>
      <c r="Z16" s="30"/>
      <c r="AA16" s="30"/>
      <c r="AI16" s="43"/>
      <c r="AJ16" s="43"/>
      <c r="AK16" s="43"/>
    </row>
    <row r="17" spans="2:37" ht="192">
      <c r="B17" s="54"/>
      <c r="C17" s="45" t="s">
        <v>52</v>
      </c>
      <c r="D17" s="50" t="s">
        <v>145</v>
      </c>
      <c r="E17" s="47" t="s">
        <v>89</v>
      </c>
      <c r="F17" s="47">
        <v>5000000</v>
      </c>
      <c r="G17" s="48"/>
      <c r="H17" s="48"/>
      <c r="I17" s="47">
        <v>0</v>
      </c>
      <c r="J17" s="47">
        <v>5000000</v>
      </c>
      <c r="K17" s="49" t="s">
        <v>134</v>
      </c>
      <c r="L17" s="50" t="s">
        <v>144</v>
      </c>
      <c r="M17" s="30"/>
      <c r="N17" s="30"/>
      <c r="P17" s="43"/>
      <c r="Q17" s="30"/>
      <c r="Y17" s="30"/>
      <c r="Z17" s="30"/>
      <c r="AA17" s="30"/>
      <c r="AI17" s="43"/>
      <c r="AJ17" s="43"/>
      <c r="AK17" s="43"/>
    </row>
    <row r="18" spans="2:37" ht="48">
      <c r="B18" s="44"/>
      <c r="C18" s="45" t="s">
        <v>53</v>
      </c>
      <c r="D18" s="50" t="s">
        <v>146</v>
      </c>
      <c r="E18" s="47" t="s">
        <v>90</v>
      </c>
      <c r="F18" s="55">
        <v>2000000</v>
      </c>
      <c r="G18" s="48"/>
      <c r="H18" s="48"/>
      <c r="I18" s="47">
        <v>0</v>
      </c>
      <c r="J18" s="55">
        <v>2000000</v>
      </c>
      <c r="K18" s="49" t="s">
        <v>134</v>
      </c>
      <c r="L18" s="50" t="s">
        <v>147</v>
      </c>
      <c r="M18" s="30"/>
      <c r="N18" s="30"/>
      <c r="P18" s="43"/>
      <c r="Q18" s="30"/>
      <c r="Y18" s="30"/>
      <c r="Z18" s="30"/>
      <c r="AA18" s="30"/>
      <c r="AI18" s="43"/>
      <c r="AJ18" s="43"/>
      <c r="AK18" s="43"/>
    </row>
    <row r="19" spans="2:37" ht="227.25" customHeight="1">
      <c r="B19" s="44"/>
      <c r="C19" s="45" t="s">
        <v>54</v>
      </c>
      <c r="D19" s="50" t="s">
        <v>148</v>
      </c>
      <c r="E19" s="47" t="s">
        <v>91</v>
      </c>
      <c r="F19" s="55">
        <v>4000000</v>
      </c>
      <c r="G19" s="48"/>
      <c r="H19" s="48"/>
      <c r="I19" s="47">
        <v>0</v>
      </c>
      <c r="J19" s="55">
        <v>4000000</v>
      </c>
      <c r="K19" s="49" t="s">
        <v>134</v>
      </c>
      <c r="L19" s="50" t="s">
        <v>142</v>
      </c>
      <c r="M19" s="30"/>
      <c r="N19" s="30"/>
      <c r="P19" s="43"/>
      <c r="Q19" s="30"/>
      <c r="Y19" s="30"/>
      <c r="Z19" s="30"/>
      <c r="AA19" s="30"/>
      <c r="AI19" s="43"/>
      <c r="AJ19" s="43"/>
      <c r="AK19" s="43"/>
    </row>
    <row r="20" spans="2:37" ht="48.75" customHeight="1">
      <c r="B20" s="44"/>
      <c r="C20" s="45" t="s">
        <v>55</v>
      </c>
      <c r="D20" s="50" t="s">
        <v>149</v>
      </c>
      <c r="E20" s="47" t="s">
        <v>92</v>
      </c>
      <c r="F20" s="55">
        <v>5000000</v>
      </c>
      <c r="G20" s="48"/>
      <c r="H20" s="48"/>
      <c r="I20" s="47">
        <v>0</v>
      </c>
      <c r="J20" s="55">
        <v>5000000</v>
      </c>
      <c r="K20" s="49" t="s">
        <v>134</v>
      </c>
      <c r="L20" s="50" t="s">
        <v>152</v>
      </c>
      <c r="M20" s="30"/>
      <c r="N20" s="30"/>
      <c r="P20" s="43"/>
      <c r="Q20" s="30"/>
      <c r="Y20" s="30"/>
      <c r="Z20" s="30"/>
      <c r="AA20" s="30"/>
      <c r="AI20" s="43"/>
      <c r="AJ20" s="43"/>
      <c r="AK20" s="43"/>
    </row>
    <row r="21" spans="2:37" ht="30.75">
      <c r="B21" s="56">
        <v>1.3</v>
      </c>
      <c r="C21" s="32" t="s">
        <v>0</v>
      </c>
      <c r="D21" s="57"/>
      <c r="E21" s="53"/>
      <c r="F21" s="35">
        <f>+F22</f>
        <v>300000000</v>
      </c>
      <c r="G21" s="58"/>
      <c r="H21" s="58"/>
      <c r="I21" s="58"/>
      <c r="J21" s="58"/>
      <c r="K21" s="59"/>
      <c r="L21" s="57"/>
      <c r="M21" s="60"/>
      <c r="N21" s="30"/>
      <c r="P21" s="43"/>
      <c r="Q21" s="30"/>
      <c r="Y21" s="30"/>
      <c r="Z21" s="30"/>
      <c r="AA21" s="30"/>
      <c r="AI21" s="43"/>
      <c r="AJ21" s="43"/>
      <c r="AK21" s="43"/>
    </row>
    <row r="22" spans="2:37" ht="48">
      <c r="B22" s="44"/>
      <c r="C22" s="52" t="s">
        <v>10</v>
      </c>
      <c r="D22" s="50" t="s">
        <v>150</v>
      </c>
      <c r="E22" s="47" t="s">
        <v>93</v>
      </c>
      <c r="F22" s="55">
        <v>300000000</v>
      </c>
      <c r="G22" s="48"/>
      <c r="H22" s="48"/>
      <c r="I22" s="47">
        <v>0</v>
      </c>
      <c r="J22" s="55">
        <v>300000000</v>
      </c>
      <c r="K22" s="49" t="s">
        <v>134</v>
      </c>
      <c r="L22" s="50" t="s">
        <v>144</v>
      </c>
      <c r="M22" s="30"/>
      <c r="N22" s="30"/>
      <c r="P22" s="43"/>
      <c r="Q22" s="30"/>
      <c r="R22" s="43"/>
      <c r="Y22" s="30"/>
      <c r="Z22" s="30"/>
      <c r="AA22" s="30"/>
      <c r="AI22" s="43"/>
      <c r="AJ22" s="43"/>
      <c r="AK22" s="43"/>
    </row>
    <row r="23" spans="2:37" ht="30.75">
      <c r="B23" s="31">
        <v>1.4</v>
      </c>
      <c r="C23" s="32" t="s">
        <v>11</v>
      </c>
      <c r="D23" s="38"/>
      <c r="E23" s="53"/>
      <c r="F23" s="35">
        <f>+F24</f>
        <v>10000000</v>
      </c>
      <c r="G23" s="36"/>
      <c r="H23" s="36"/>
      <c r="I23" s="36"/>
      <c r="J23" s="36"/>
      <c r="K23" s="37"/>
      <c r="L23" s="38"/>
      <c r="M23" s="30"/>
      <c r="N23" s="30"/>
      <c r="P23" s="43"/>
      <c r="Q23" s="30"/>
      <c r="R23" s="43"/>
      <c r="Y23" s="30"/>
      <c r="Z23" s="30"/>
      <c r="AA23" s="30"/>
      <c r="AI23" s="43"/>
      <c r="AJ23" s="43"/>
      <c r="AK23" s="43"/>
    </row>
    <row r="24" spans="2:37" ht="48">
      <c r="B24" s="61"/>
      <c r="C24" s="52" t="s">
        <v>56</v>
      </c>
      <c r="D24" s="50" t="s">
        <v>151</v>
      </c>
      <c r="E24" s="62" t="s">
        <v>94</v>
      </c>
      <c r="F24" s="55">
        <v>10000000</v>
      </c>
      <c r="G24" s="48"/>
      <c r="H24" s="48"/>
      <c r="I24" s="62">
        <v>3369800</v>
      </c>
      <c r="J24" s="55">
        <v>6630200</v>
      </c>
      <c r="K24" s="49" t="s">
        <v>154</v>
      </c>
      <c r="L24" s="50" t="s">
        <v>153</v>
      </c>
      <c r="M24" s="30"/>
      <c r="N24" s="30"/>
      <c r="P24" s="43"/>
      <c r="Q24" s="30"/>
      <c r="R24" s="30"/>
      <c r="Y24" s="30"/>
      <c r="Z24" s="30"/>
      <c r="AA24" s="30"/>
      <c r="AI24" s="43"/>
      <c r="AJ24" s="43"/>
      <c r="AK24" s="43"/>
    </row>
    <row r="25" spans="2:37" ht="72">
      <c r="B25" s="63">
        <v>2</v>
      </c>
      <c r="C25" s="64" t="s">
        <v>8</v>
      </c>
      <c r="D25" s="65"/>
      <c r="E25" s="66"/>
      <c r="F25" s="23">
        <f>+F26+F28+F33</f>
        <v>16000000</v>
      </c>
      <c r="G25" s="26"/>
      <c r="H25" s="26"/>
      <c r="I25" s="26"/>
      <c r="J25" s="26"/>
      <c r="K25" s="67"/>
      <c r="L25" s="65"/>
      <c r="M25" s="30"/>
      <c r="N25" s="30"/>
      <c r="P25" s="43"/>
      <c r="Q25" s="30"/>
      <c r="R25" s="30"/>
      <c r="Y25" s="30"/>
      <c r="Z25" s="30"/>
      <c r="AA25" s="30"/>
      <c r="AI25" s="43"/>
      <c r="AJ25" s="43"/>
      <c r="AK25" s="43"/>
    </row>
    <row r="26" spans="2:37" ht="48">
      <c r="B26" s="31">
        <v>2.1</v>
      </c>
      <c r="C26" s="32" t="s">
        <v>15</v>
      </c>
      <c r="D26" s="38"/>
      <c r="E26" s="53"/>
      <c r="F26" s="35">
        <f>SUM(F27:F27)</f>
        <v>2500000</v>
      </c>
      <c r="G26" s="36"/>
      <c r="H26" s="36"/>
      <c r="I26" s="36"/>
      <c r="J26" s="36"/>
      <c r="K26" s="37"/>
      <c r="L26" s="38"/>
      <c r="M26" s="30"/>
      <c r="N26" s="30"/>
      <c r="P26" s="43"/>
      <c r="Q26" s="30"/>
      <c r="S26" s="43"/>
      <c r="T26" s="43"/>
      <c r="X26" s="43"/>
      <c r="Y26" s="30"/>
      <c r="Z26" s="30"/>
      <c r="AA26" s="30"/>
      <c r="AI26" s="43"/>
      <c r="AJ26" s="43"/>
      <c r="AK26" s="43"/>
    </row>
    <row r="27" spans="2:37" ht="129" customHeight="1">
      <c r="B27" s="44"/>
      <c r="C27" s="68" t="s">
        <v>14</v>
      </c>
      <c r="D27" s="50" t="s">
        <v>155</v>
      </c>
      <c r="E27" s="47" t="s">
        <v>95</v>
      </c>
      <c r="F27" s="47">
        <v>2500000</v>
      </c>
      <c r="G27" s="48"/>
      <c r="H27" s="48"/>
      <c r="I27" s="47">
        <v>0</v>
      </c>
      <c r="J27" s="47">
        <v>2500000</v>
      </c>
      <c r="K27" s="49" t="s">
        <v>157</v>
      </c>
      <c r="L27" s="50" t="s">
        <v>156</v>
      </c>
      <c r="M27" s="30"/>
      <c r="N27" s="30"/>
      <c r="P27" s="43"/>
      <c r="Q27" s="30"/>
      <c r="S27" s="43"/>
      <c r="T27" s="43"/>
      <c r="X27" s="43"/>
      <c r="Y27" s="30"/>
      <c r="Z27" s="30"/>
      <c r="AA27" s="30"/>
      <c r="AI27" s="43"/>
      <c r="AJ27" s="43"/>
      <c r="AK27" s="43"/>
    </row>
    <row r="28" spans="2:37" ht="48">
      <c r="B28" s="31">
        <v>2.2000000000000002</v>
      </c>
      <c r="C28" s="32" t="s">
        <v>57</v>
      </c>
      <c r="D28" s="38"/>
      <c r="E28" s="53"/>
      <c r="F28" s="35">
        <f>SUM(F29:F32)</f>
        <v>10500000</v>
      </c>
      <c r="G28" s="36"/>
      <c r="H28" s="36"/>
      <c r="I28" s="36"/>
      <c r="J28" s="36"/>
      <c r="K28" s="37"/>
      <c r="L28" s="38"/>
      <c r="M28" s="30"/>
      <c r="N28" s="30"/>
      <c r="P28" s="43"/>
      <c r="Q28" s="30"/>
      <c r="S28" s="43"/>
      <c r="T28" s="43"/>
      <c r="X28" s="43"/>
      <c r="Y28" s="30"/>
      <c r="Z28" s="30"/>
      <c r="AA28" s="30"/>
      <c r="AI28" s="43"/>
      <c r="AJ28" s="43"/>
      <c r="AK28" s="43"/>
    </row>
    <row r="29" spans="2:37" ht="408.75" customHeight="1">
      <c r="B29" s="44"/>
      <c r="C29" s="45" t="s">
        <v>12</v>
      </c>
      <c r="D29" s="50" t="s">
        <v>158</v>
      </c>
      <c r="E29" s="47" t="s">
        <v>96</v>
      </c>
      <c r="F29" s="47">
        <v>3500000</v>
      </c>
      <c r="G29" s="48"/>
      <c r="H29" s="48"/>
      <c r="I29" s="47">
        <v>798000</v>
      </c>
      <c r="J29" s="69">
        <v>2702000</v>
      </c>
      <c r="K29" s="49" t="s">
        <v>157</v>
      </c>
      <c r="L29" s="50" t="s">
        <v>159</v>
      </c>
      <c r="M29" s="30"/>
      <c r="N29" s="30"/>
      <c r="P29" s="43"/>
      <c r="Q29" s="30"/>
      <c r="S29" s="43"/>
      <c r="T29" s="43"/>
      <c r="X29" s="43"/>
      <c r="Y29" s="30"/>
      <c r="Z29" s="30"/>
      <c r="AA29" s="30"/>
      <c r="AI29" s="43"/>
      <c r="AJ29" s="43"/>
      <c r="AK29" s="43"/>
    </row>
    <row r="30" spans="2:37" ht="48">
      <c r="B30" s="44"/>
      <c r="C30" s="45" t="s">
        <v>58</v>
      </c>
      <c r="D30" s="50" t="s">
        <v>160</v>
      </c>
      <c r="E30" s="47" t="s">
        <v>97</v>
      </c>
      <c r="F30" s="47">
        <v>2000000</v>
      </c>
      <c r="G30" s="48"/>
      <c r="H30" s="48"/>
      <c r="I30" s="47">
        <v>0</v>
      </c>
      <c r="J30" s="47">
        <v>2000000</v>
      </c>
      <c r="K30" s="49" t="s">
        <v>157</v>
      </c>
      <c r="L30" s="50" t="s">
        <v>144</v>
      </c>
      <c r="M30" s="30"/>
      <c r="N30" s="30"/>
      <c r="P30" s="43"/>
      <c r="Q30" s="30"/>
      <c r="S30" s="43"/>
      <c r="T30" s="43"/>
      <c r="X30" s="43"/>
      <c r="Y30" s="30"/>
      <c r="Z30" s="30"/>
      <c r="AA30" s="30"/>
      <c r="AI30" s="43"/>
      <c r="AJ30" s="43"/>
      <c r="AK30" s="43"/>
    </row>
    <row r="31" spans="2:37" ht="250.5" customHeight="1">
      <c r="B31" s="44"/>
      <c r="C31" s="45" t="s">
        <v>59</v>
      </c>
      <c r="D31" s="50" t="s">
        <v>161</v>
      </c>
      <c r="E31" s="47" t="s">
        <v>98</v>
      </c>
      <c r="F31" s="55">
        <v>2500000</v>
      </c>
      <c r="G31" s="48"/>
      <c r="H31" s="48"/>
      <c r="I31" s="47">
        <v>0</v>
      </c>
      <c r="J31" s="55">
        <v>2500000</v>
      </c>
      <c r="K31" s="49" t="s">
        <v>157</v>
      </c>
      <c r="L31" s="50" t="s">
        <v>156</v>
      </c>
      <c r="M31" s="30"/>
      <c r="N31" s="30"/>
      <c r="P31" s="43"/>
      <c r="Q31" s="30"/>
      <c r="S31" s="43"/>
      <c r="T31" s="43"/>
      <c r="X31" s="43"/>
      <c r="Y31" s="30"/>
      <c r="Z31" s="30"/>
      <c r="AA31" s="30"/>
      <c r="AI31" s="43"/>
      <c r="AJ31" s="43"/>
      <c r="AK31" s="43"/>
    </row>
    <row r="32" spans="2:37" ht="397.5" customHeight="1">
      <c r="B32" s="44"/>
      <c r="C32" s="45" t="s">
        <v>60</v>
      </c>
      <c r="D32" s="50" t="s">
        <v>162</v>
      </c>
      <c r="E32" s="47" t="s">
        <v>99</v>
      </c>
      <c r="F32" s="47">
        <v>2500000</v>
      </c>
      <c r="G32" s="48"/>
      <c r="H32" s="48"/>
      <c r="I32" s="47">
        <v>0</v>
      </c>
      <c r="J32" s="47">
        <v>2500000</v>
      </c>
      <c r="K32" s="49" t="s">
        <v>157</v>
      </c>
      <c r="L32" s="50" t="s">
        <v>163</v>
      </c>
      <c r="M32" s="30"/>
      <c r="N32" s="30"/>
      <c r="P32" s="43"/>
      <c r="Q32" s="30"/>
      <c r="Y32" s="70"/>
      <c r="Z32" s="30"/>
      <c r="AA32" s="30"/>
      <c r="AI32" s="43"/>
      <c r="AJ32" s="43"/>
      <c r="AK32" s="43"/>
    </row>
    <row r="33" spans="2:37" ht="72">
      <c r="B33" s="31">
        <v>2.2999999999999998</v>
      </c>
      <c r="C33" s="32" t="s">
        <v>18</v>
      </c>
      <c r="D33" s="38"/>
      <c r="E33" s="71"/>
      <c r="F33" s="35">
        <f>+F34</f>
        <v>3000000</v>
      </c>
      <c r="G33" s="36"/>
      <c r="H33" s="36"/>
      <c r="I33" s="36"/>
      <c r="J33" s="36"/>
      <c r="K33" s="37"/>
      <c r="L33" s="38"/>
      <c r="M33" s="30"/>
      <c r="N33" s="30"/>
      <c r="P33" s="43"/>
      <c r="Q33" s="30"/>
      <c r="Y33" s="30"/>
      <c r="Z33" s="30"/>
      <c r="AA33" s="30"/>
      <c r="AI33" s="43"/>
      <c r="AJ33" s="43"/>
      <c r="AK33" s="43"/>
    </row>
    <row r="34" spans="2:37" ht="52.5" hidden="1" customHeight="1">
      <c r="B34" s="44"/>
      <c r="C34" s="68" t="s">
        <v>7</v>
      </c>
      <c r="D34" s="50"/>
      <c r="E34" s="72"/>
      <c r="F34" s="55">
        <v>3000000</v>
      </c>
      <c r="G34" s="48"/>
      <c r="H34" s="48"/>
      <c r="I34" s="48"/>
      <c r="J34" s="48"/>
      <c r="K34" s="49"/>
      <c r="L34" s="50"/>
      <c r="M34" s="30"/>
      <c r="N34" s="30"/>
      <c r="P34" s="43"/>
      <c r="Q34" s="30"/>
      <c r="R34" s="43"/>
      <c r="Y34" s="30"/>
      <c r="Z34" s="30"/>
      <c r="AA34" s="30"/>
      <c r="AI34" s="43"/>
      <c r="AJ34" s="43"/>
      <c r="AK34" s="43"/>
    </row>
    <row r="35" spans="2:37" ht="78.75" hidden="1" customHeight="1">
      <c r="B35" s="73"/>
      <c r="C35" s="74"/>
      <c r="D35" s="50"/>
      <c r="E35" s="72"/>
      <c r="F35" s="75"/>
      <c r="G35" s="48"/>
      <c r="H35" s="48"/>
      <c r="I35" s="48"/>
      <c r="J35" s="48"/>
      <c r="K35" s="49"/>
      <c r="L35" s="50"/>
      <c r="M35" s="30"/>
      <c r="N35" s="30"/>
      <c r="P35" s="43"/>
      <c r="Q35" s="30"/>
      <c r="R35" s="43"/>
      <c r="Y35" s="30"/>
      <c r="Z35" s="30"/>
      <c r="AA35" s="30"/>
      <c r="AI35" s="43"/>
      <c r="AJ35" s="43"/>
      <c r="AK35" s="43"/>
    </row>
    <row r="36" spans="2:37" ht="78.75" hidden="1" customHeight="1">
      <c r="B36" s="73"/>
      <c r="C36" s="74"/>
      <c r="D36" s="50"/>
      <c r="E36" s="72"/>
      <c r="F36" s="75"/>
      <c r="G36" s="48"/>
      <c r="H36" s="48"/>
      <c r="I36" s="48"/>
      <c r="J36" s="48"/>
      <c r="K36" s="49"/>
      <c r="L36" s="50"/>
      <c r="M36" s="30"/>
      <c r="N36" s="30"/>
      <c r="P36" s="43"/>
      <c r="Q36" s="30"/>
      <c r="R36" s="43"/>
      <c r="Y36" s="30"/>
      <c r="Z36" s="30"/>
      <c r="AA36" s="30"/>
      <c r="AI36" s="43"/>
      <c r="AJ36" s="43"/>
      <c r="AK36" s="43"/>
    </row>
    <row r="37" spans="2:37" ht="26.25" hidden="1" customHeight="1">
      <c r="B37" s="76"/>
      <c r="C37" s="74"/>
      <c r="D37" s="50"/>
      <c r="E37" s="77"/>
      <c r="F37" s="75"/>
      <c r="G37" s="48"/>
      <c r="H37" s="48"/>
      <c r="I37" s="48"/>
      <c r="J37" s="48"/>
      <c r="K37" s="49"/>
      <c r="L37" s="50"/>
      <c r="M37" s="30"/>
      <c r="N37" s="30"/>
      <c r="P37" s="43"/>
      <c r="Q37" s="30"/>
      <c r="Y37" s="30"/>
      <c r="Z37" s="30"/>
      <c r="AA37" s="30"/>
      <c r="AI37" s="43"/>
      <c r="AJ37" s="43"/>
      <c r="AK37" s="43"/>
    </row>
    <row r="38" spans="2:37" ht="78.75" hidden="1" customHeight="1">
      <c r="B38" s="73"/>
      <c r="C38" s="74"/>
      <c r="D38" s="50"/>
      <c r="E38" s="72"/>
      <c r="F38" s="75"/>
      <c r="G38" s="48"/>
      <c r="H38" s="48"/>
      <c r="I38" s="48"/>
      <c r="J38" s="48"/>
      <c r="K38" s="49"/>
      <c r="L38" s="50"/>
      <c r="M38" s="30"/>
      <c r="N38" s="30"/>
      <c r="P38" s="43"/>
      <c r="Q38" s="30"/>
      <c r="R38" s="43"/>
      <c r="Y38" s="30"/>
      <c r="Z38" s="30"/>
      <c r="AA38" s="30"/>
      <c r="AI38" s="43"/>
      <c r="AJ38" s="43"/>
      <c r="AK38" s="43"/>
    </row>
    <row r="39" spans="2:37" ht="52.5" hidden="1" customHeight="1">
      <c r="B39" s="73"/>
      <c r="C39" s="74"/>
      <c r="D39" s="50"/>
      <c r="E39" s="72"/>
      <c r="F39" s="75"/>
      <c r="G39" s="48"/>
      <c r="H39" s="48"/>
      <c r="I39" s="48"/>
      <c r="J39" s="48"/>
      <c r="K39" s="49"/>
      <c r="L39" s="50"/>
      <c r="M39" s="30"/>
      <c r="N39" s="30"/>
      <c r="P39" s="43"/>
      <c r="Q39" s="30"/>
      <c r="R39" s="43"/>
      <c r="Y39" s="30"/>
      <c r="Z39" s="30"/>
      <c r="AA39" s="30"/>
      <c r="AI39" s="43"/>
      <c r="AJ39" s="43"/>
      <c r="AK39" s="43"/>
    </row>
    <row r="40" spans="2:37" ht="26.25" hidden="1" customHeight="1">
      <c r="B40" s="73"/>
      <c r="C40" s="74"/>
      <c r="D40" s="50"/>
      <c r="E40" s="72"/>
      <c r="F40" s="75"/>
      <c r="G40" s="48"/>
      <c r="H40" s="48"/>
      <c r="I40" s="48"/>
      <c r="J40" s="48"/>
      <c r="K40" s="49"/>
      <c r="L40" s="50"/>
      <c r="M40" s="30"/>
      <c r="N40" s="30"/>
      <c r="P40" s="43"/>
      <c r="Q40" s="30"/>
      <c r="R40" s="43"/>
      <c r="Y40" s="30"/>
      <c r="Z40" s="30"/>
      <c r="AA40" s="30"/>
      <c r="AI40" s="43"/>
      <c r="AJ40" s="43"/>
      <c r="AK40" s="43"/>
    </row>
    <row r="41" spans="2:37" ht="150.75" customHeight="1">
      <c r="B41" s="78"/>
      <c r="C41" s="68" t="s">
        <v>7</v>
      </c>
      <c r="D41" s="79" t="s">
        <v>164</v>
      </c>
      <c r="E41" s="47" t="s">
        <v>100</v>
      </c>
      <c r="F41" s="47">
        <v>3000000</v>
      </c>
      <c r="G41" s="80"/>
      <c r="H41" s="80"/>
      <c r="I41" s="47">
        <v>0</v>
      </c>
      <c r="J41" s="47">
        <v>3000000</v>
      </c>
      <c r="K41" s="49" t="s">
        <v>157</v>
      </c>
      <c r="L41" s="79" t="s">
        <v>165</v>
      </c>
      <c r="M41" s="60"/>
      <c r="N41" s="30"/>
      <c r="P41" s="43"/>
      <c r="Q41" s="30"/>
      <c r="Y41" s="30"/>
      <c r="Z41" s="30"/>
      <c r="AA41" s="30"/>
      <c r="AI41" s="43"/>
      <c r="AJ41" s="43"/>
      <c r="AK41" s="43"/>
    </row>
    <row r="42" spans="2:37" ht="48">
      <c r="B42" s="81">
        <v>3</v>
      </c>
      <c r="C42" s="82" t="s">
        <v>9</v>
      </c>
      <c r="D42" s="83"/>
      <c r="E42" s="66"/>
      <c r="F42" s="23">
        <f>+F43+F46</f>
        <v>15000000</v>
      </c>
      <c r="G42" s="84"/>
      <c r="H42" s="84"/>
      <c r="I42" s="84"/>
      <c r="J42" s="84"/>
      <c r="K42" s="85"/>
      <c r="L42" s="83"/>
      <c r="M42" s="60"/>
      <c r="N42" s="30"/>
      <c r="P42" s="43"/>
      <c r="Q42" s="30"/>
      <c r="Y42" s="30"/>
      <c r="Z42" s="30"/>
      <c r="AA42" s="30"/>
      <c r="AI42" s="43"/>
      <c r="AJ42" s="43"/>
      <c r="AK42" s="43"/>
    </row>
    <row r="43" spans="2:37" ht="72">
      <c r="B43" s="31">
        <v>3.1</v>
      </c>
      <c r="C43" s="32" t="s">
        <v>19</v>
      </c>
      <c r="D43" s="38"/>
      <c r="E43" s="53"/>
      <c r="F43" s="35">
        <f>SUM(F44:F45)</f>
        <v>12000000</v>
      </c>
      <c r="G43" s="36"/>
      <c r="H43" s="36"/>
      <c r="I43" s="36"/>
      <c r="J43" s="36"/>
      <c r="K43" s="37"/>
      <c r="L43" s="38"/>
      <c r="M43" s="30"/>
      <c r="N43" s="30"/>
      <c r="P43" s="43"/>
      <c r="Q43" s="30"/>
      <c r="R43" s="43"/>
      <c r="Y43" s="30"/>
      <c r="Z43" s="30"/>
      <c r="AA43" s="30"/>
      <c r="AI43" s="43"/>
      <c r="AJ43" s="43"/>
      <c r="AK43" s="43"/>
    </row>
    <row r="44" spans="2:37" ht="150.75" customHeight="1">
      <c r="B44" s="44"/>
      <c r="C44" s="68" t="s">
        <v>61</v>
      </c>
      <c r="D44" s="79" t="s">
        <v>202</v>
      </c>
      <c r="E44" s="47" t="s">
        <v>101</v>
      </c>
      <c r="F44" s="55">
        <v>2000000</v>
      </c>
      <c r="G44" s="80"/>
      <c r="H44" s="80"/>
      <c r="I44" s="47">
        <v>0</v>
      </c>
      <c r="J44" s="55">
        <v>2000000</v>
      </c>
      <c r="K44" s="49" t="s">
        <v>157</v>
      </c>
      <c r="L44" s="79" t="s">
        <v>203</v>
      </c>
      <c r="M44" s="60"/>
      <c r="N44" s="30"/>
      <c r="P44" s="43"/>
      <c r="Q44" s="30"/>
      <c r="Y44" s="30"/>
      <c r="Z44" s="30"/>
      <c r="AA44" s="30"/>
      <c r="AI44" s="43"/>
      <c r="AJ44" s="43"/>
      <c r="AK44" s="43"/>
    </row>
    <row r="45" spans="2:37" ht="168">
      <c r="B45" s="44"/>
      <c r="C45" s="68" t="s">
        <v>62</v>
      </c>
      <c r="D45" s="50" t="s">
        <v>205</v>
      </c>
      <c r="E45" s="47" t="s">
        <v>102</v>
      </c>
      <c r="F45" s="47">
        <v>10000000</v>
      </c>
      <c r="G45" s="48"/>
      <c r="H45" s="48"/>
      <c r="I45" s="47">
        <v>0</v>
      </c>
      <c r="J45" s="47">
        <v>10000000</v>
      </c>
      <c r="K45" s="49" t="s">
        <v>157</v>
      </c>
      <c r="L45" s="50" t="s">
        <v>204</v>
      </c>
      <c r="M45" s="30"/>
      <c r="N45" s="30"/>
      <c r="P45" s="43"/>
      <c r="Q45" s="30"/>
      <c r="R45" s="43"/>
      <c r="Y45" s="30"/>
      <c r="Z45" s="30"/>
      <c r="AA45" s="30"/>
      <c r="AI45" s="43"/>
      <c r="AJ45" s="43"/>
      <c r="AK45" s="43"/>
    </row>
    <row r="46" spans="2:37" ht="48">
      <c r="B46" s="31">
        <v>3.2</v>
      </c>
      <c r="C46" s="32" t="s">
        <v>20</v>
      </c>
      <c r="D46" s="38"/>
      <c r="E46" s="34"/>
      <c r="F46" s="35">
        <f>+F47</f>
        <v>3000000</v>
      </c>
      <c r="G46" s="36"/>
      <c r="H46" s="36"/>
      <c r="I46" s="36"/>
      <c r="J46" s="36"/>
      <c r="K46" s="37"/>
      <c r="L46" s="38"/>
      <c r="M46" s="30"/>
      <c r="N46" s="30"/>
      <c r="P46" s="43"/>
      <c r="Q46" s="30"/>
      <c r="X46" s="43"/>
      <c r="Y46" s="30"/>
      <c r="Z46" s="30"/>
      <c r="AA46" s="30"/>
      <c r="AI46" s="43"/>
      <c r="AJ46" s="43"/>
      <c r="AK46" s="43"/>
    </row>
    <row r="47" spans="2:37" ht="379.5" customHeight="1">
      <c r="B47" s="44"/>
      <c r="C47" s="68" t="s">
        <v>63</v>
      </c>
      <c r="D47" s="50" t="s">
        <v>206</v>
      </c>
      <c r="E47" s="47" t="s">
        <v>103</v>
      </c>
      <c r="F47" s="55">
        <v>3000000</v>
      </c>
      <c r="G47" s="48"/>
      <c r="H47" s="48"/>
      <c r="I47" s="47">
        <v>336441</v>
      </c>
      <c r="J47" s="86">
        <v>2663559</v>
      </c>
      <c r="K47" s="49" t="s">
        <v>157</v>
      </c>
      <c r="L47" s="50" t="s">
        <v>207</v>
      </c>
      <c r="M47" s="30"/>
      <c r="N47" s="30"/>
      <c r="P47" s="43"/>
      <c r="Q47" s="30"/>
      <c r="R47" s="43"/>
      <c r="X47" s="43"/>
      <c r="Y47" s="30"/>
      <c r="Z47" s="30"/>
      <c r="AA47" s="30"/>
      <c r="AI47" s="43"/>
      <c r="AJ47" s="43"/>
      <c r="AK47" s="43"/>
    </row>
    <row r="48" spans="2:37" ht="48">
      <c r="B48" s="87">
        <v>4</v>
      </c>
      <c r="C48" s="82" t="s">
        <v>64</v>
      </c>
      <c r="D48" s="65"/>
      <c r="E48" s="21"/>
      <c r="F48" s="23">
        <f>F49+F53+F58+F56</f>
        <v>55500000</v>
      </c>
      <c r="G48" s="26"/>
      <c r="H48" s="26"/>
      <c r="I48" s="26"/>
      <c r="J48" s="26"/>
      <c r="K48" s="67"/>
      <c r="L48" s="65"/>
      <c r="M48" s="30"/>
      <c r="N48" s="30"/>
      <c r="P48" s="43"/>
      <c r="Q48" s="30"/>
      <c r="R48" s="43"/>
      <c r="X48" s="43"/>
      <c r="Y48" s="30"/>
      <c r="Z48" s="30"/>
      <c r="AA48" s="30"/>
      <c r="AI48" s="43"/>
      <c r="AJ48" s="43"/>
      <c r="AK48" s="43"/>
    </row>
    <row r="49" spans="2:67" ht="48">
      <c r="B49" s="56">
        <v>4.0999999999999996</v>
      </c>
      <c r="C49" s="32" t="s">
        <v>21</v>
      </c>
      <c r="D49" s="38"/>
      <c r="E49" s="53"/>
      <c r="F49" s="35">
        <f>SUM(F50:F52)</f>
        <v>20000000</v>
      </c>
      <c r="G49" s="36"/>
      <c r="H49" s="36"/>
      <c r="I49" s="36"/>
      <c r="J49" s="36"/>
      <c r="K49" s="37"/>
      <c r="L49" s="38"/>
      <c r="M49" s="30"/>
      <c r="N49" s="30"/>
      <c r="P49" s="43"/>
      <c r="Q49" s="30"/>
      <c r="Y49" s="30"/>
      <c r="Z49" s="30"/>
      <c r="AA49" s="30"/>
      <c r="AI49" s="43"/>
      <c r="AJ49" s="43"/>
      <c r="AK49" s="43"/>
    </row>
    <row r="50" spans="2:67" ht="48">
      <c r="B50" s="44"/>
      <c r="C50" s="45" t="s">
        <v>27</v>
      </c>
      <c r="D50" s="50" t="s">
        <v>166</v>
      </c>
      <c r="E50" s="47" t="s">
        <v>104</v>
      </c>
      <c r="F50" s="47">
        <v>10000000</v>
      </c>
      <c r="G50" s="48"/>
      <c r="H50" s="48"/>
      <c r="I50" s="47">
        <v>0</v>
      </c>
      <c r="J50" s="47">
        <v>10000000</v>
      </c>
      <c r="K50" s="49" t="s">
        <v>157</v>
      </c>
      <c r="L50" s="50" t="s">
        <v>147</v>
      </c>
      <c r="M50" s="30"/>
      <c r="N50" s="30"/>
      <c r="P50" s="43"/>
      <c r="Q50" s="30"/>
      <c r="Y50" s="30"/>
      <c r="Z50" s="30"/>
      <c r="AA50" s="30"/>
      <c r="AI50" s="43"/>
      <c r="AJ50" s="43"/>
      <c r="AK50" s="43"/>
    </row>
    <row r="51" spans="2:67" ht="48">
      <c r="B51" s="44"/>
      <c r="C51" s="68" t="s">
        <v>13</v>
      </c>
      <c r="D51" s="50" t="s">
        <v>167</v>
      </c>
      <c r="E51" s="47" t="s">
        <v>105</v>
      </c>
      <c r="F51" s="47">
        <v>5000000</v>
      </c>
      <c r="G51" s="48"/>
      <c r="H51" s="48"/>
      <c r="I51" s="47">
        <v>0</v>
      </c>
      <c r="J51" s="47">
        <v>5000000</v>
      </c>
      <c r="K51" s="49" t="s">
        <v>157</v>
      </c>
      <c r="L51" s="50" t="s">
        <v>147</v>
      </c>
      <c r="M51" s="30"/>
      <c r="N51" s="30"/>
      <c r="P51" s="43"/>
      <c r="Q51" s="30"/>
      <c r="Y51" s="30"/>
      <c r="Z51" s="30"/>
      <c r="AA51" s="30"/>
      <c r="AI51" s="43"/>
      <c r="AJ51" s="43"/>
      <c r="AK51" s="43"/>
    </row>
    <row r="52" spans="2:67" ht="393.75" customHeight="1">
      <c r="B52" s="44"/>
      <c r="C52" s="45" t="s">
        <v>65</v>
      </c>
      <c r="D52" s="50" t="s">
        <v>169</v>
      </c>
      <c r="E52" s="47" t="s">
        <v>106</v>
      </c>
      <c r="F52" s="47">
        <v>5000000</v>
      </c>
      <c r="G52" s="48"/>
      <c r="H52" s="48"/>
      <c r="I52" s="47">
        <v>0</v>
      </c>
      <c r="J52" s="47">
        <v>5000000</v>
      </c>
      <c r="K52" s="49" t="s">
        <v>170</v>
      </c>
      <c r="L52" s="50" t="s">
        <v>130</v>
      </c>
      <c r="M52" s="30"/>
      <c r="N52" s="30"/>
      <c r="P52" s="43"/>
      <c r="Q52" s="30"/>
      <c r="Y52" s="30"/>
      <c r="Z52" s="30"/>
      <c r="AA52" s="30"/>
      <c r="AI52" s="43"/>
      <c r="AJ52" s="43"/>
      <c r="AK52" s="43"/>
    </row>
    <row r="53" spans="2:67" ht="30.75">
      <c r="B53" s="31">
        <v>4.2</v>
      </c>
      <c r="C53" s="32" t="s">
        <v>22</v>
      </c>
      <c r="D53" s="38"/>
      <c r="E53" s="34"/>
      <c r="F53" s="35">
        <f>SUM(F54:F55)</f>
        <v>22500000</v>
      </c>
      <c r="G53" s="36"/>
      <c r="H53" s="36"/>
      <c r="I53" s="36"/>
      <c r="J53" s="36"/>
      <c r="K53" s="37"/>
      <c r="L53" s="38"/>
      <c r="M53" s="30"/>
      <c r="N53" s="30"/>
      <c r="P53" s="43"/>
      <c r="Q53" s="30"/>
      <c r="R53" s="43"/>
      <c r="X53" s="43"/>
      <c r="Y53" s="30"/>
      <c r="Z53" s="30"/>
      <c r="AA53" s="30"/>
      <c r="AI53" s="43"/>
      <c r="AJ53" s="43"/>
      <c r="AK53" s="43"/>
    </row>
    <row r="54" spans="2:67" ht="409.5">
      <c r="B54" s="44"/>
      <c r="C54" s="68" t="s">
        <v>66</v>
      </c>
      <c r="D54" s="50" t="s">
        <v>171</v>
      </c>
      <c r="E54" s="47" t="s">
        <v>107</v>
      </c>
      <c r="F54" s="47">
        <v>17500000</v>
      </c>
      <c r="G54" s="48"/>
      <c r="H54" s="48"/>
      <c r="I54" s="47">
        <v>5374151.2800000003</v>
      </c>
      <c r="J54" s="48">
        <v>12125848.720000001</v>
      </c>
      <c r="K54" s="49" t="s">
        <v>170</v>
      </c>
      <c r="L54" s="50" t="s">
        <v>172</v>
      </c>
      <c r="M54" s="30"/>
      <c r="N54" s="30"/>
      <c r="P54" s="43"/>
      <c r="Q54" s="30"/>
      <c r="Y54" s="30"/>
      <c r="Z54" s="30"/>
      <c r="AA54" s="30"/>
      <c r="AI54" s="43"/>
      <c r="AJ54" s="43"/>
      <c r="AK54" s="43"/>
    </row>
    <row r="55" spans="2:67" ht="48">
      <c r="B55" s="44"/>
      <c r="C55" s="52" t="s">
        <v>28</v>
      </c>
      <c r="D55" s="50" t="s">
        <v>168</v>
      </c>
      <c r="E55" s="47" t="s">
        <v>108</v>
      </c>
      <c r="F55" s="47">
        <v>5000000</v>
      </c>
      <c r="G55" s="48"/>
      <c r="H55" s="48"/>
      <c r="I55" s="47">
        <v>0</v>
      </c>
      <c r="J55" s="47">
        <v>5000000</v>
      </c>
      <c r="K55" s="49" t="s">
        <v>170</v>
      </c>
      <c r="L55" s="50" t="s">
        <v>173</v>
      </c>
      <c r="M55" s="30"/>
      <c r="N55" s="30"/>
      <c r="P55" s="43"/>
      <c r="Q55" s="30"/>
      <c r="Y55" s="30"/>
      <c r="Z55" s="30"/>
      <c r="AA55" s="30"/>
      <c r="AI55" s="43"/>
      <c r="AJ55" s="43"/>
      <c r="AK55" s="43"/>
    </row>
    <row r="56" spans="2:67" ht="31.5" customHeight="1">
      <c r="B56" s="31">
        <v>4.3</v>
      </c>
      <c r="C56" s="32" t="s">
        <v>67</v>
      </c>
      <c r="D56" s="88"/>
      <c r="E56" s="89"/>
      <c r="F56" s="35">
        <f>+F57</f>
        <v>10000000</v>
      </c>
      <c r="G56" s="90"/>
      <c r="H56" s="90"/>
      <c r="I56" s="90"/>
      <c r="J56" s="90"/>
      <c r="K56" s="91"/>
      <c r="L56" s="88"/>
      <c r="M56" s="39"/>
      <c r="N56" s="92"/>
      <c r="P56" s="43"/>
      <c r="Q56" s="30"/>
      <c r="Y56" s="30"/>
      <c r="Z56" s="30"/>
      <c r="AA56" s="30"/>
      <c r="AI56" s="43"/>
      <c r="AJ56" s="43"/>
      <c r="AK56" s="43"/>
    </row>
    <row r="57" spans="2:67" ht="82.5" customHeight="1">
      <c r="B57" s="44"/>
      <c r="C57" s="45" t="s">
        <v>68</v>
      </c>
      <c r="D57" s="50" t="s">
        <v>174</v>
      </c>
      <c r="E57" s="47" t="s">
        <v>109</v>
      </c>
      <c r="F57" s="47">
        <v>10000000</v>
      </c>
      <c r="G57" s="48"/>
      <c r="H57" s="48"/>
      <c r="I57" s="47">
        <v>0</v>
      </c>
      <c r="J57" s="47">
        <v>10000000</v>
      </c>
      <c r="K57" s="49" t="s">
        <v>170</v>
      </c>
      <c r="L57" s="50" t="s">
        <v>175</v>
      </c>
      <c r="M57" s="30"/>
      <c r="N57" s="30"/>
      <c r="O57" s="93"/>
      <c r="P57" s="43"/>
      <c r="Q57" s="39"/>
      <c r="R57" s="42"/>
      <c r="Y57" s="30"/>
      <c r="Z57" s="30"/>
      <c r="AA57" s="30"/>
      <c r="AI57" s="43"/>
      <c r="AJ57" s="43"/>
      <c r="AK57" s="43"/>
    </row>
    <row r="58" spans="2:67" ht="48">
      <c r="B58" s="31">
        <v>4.4000000000000004</v>
      </c>
      <c r="C58" s="32" t="s">
        <v>23</v>
      </c>
      <c r="D58" s="38"/>
      <c r="E58" s="94"/>
      <c r="F58" s="35">
        <f>+F59</f>
        <v>3000000</v>
      </c>
      <c r="G58" s="36"/>
      <c r="H58" s="36"/>
      <c r="I58" s="36"/>
      <c r="J58" s="36"/>
      <c r="K58" s="37"/>
      <c r="L58" s="38"/>
      <c r="M58" s="30"/>
      <c r="N58" s="30"/>
      <c r="O58" s="93"/>
      <c r="P58" s="43"/>
      <c r="Q58" s="39"/>
      <c r="R58" s="42"/>
      <c r="Y58" s="30"/>
      <c r="Z58" s="30"/>
      <c r="AA58" s="30"/>
      <c r="AI58" s="43"/>
      <c r="AJ58" s="43"/>
      <c r="AK58" s="43"/>
    </row>
    <row r="59" spans="2:67" ht="105.75" customHeight="1">
      <c r="B59" s="44"/>
      <c r="C59" s="68" t="s">
        <v>69</v>
      </c>
      <c r="D59" s="79" t="s">
        <v>176</v>
      </c>
      <c r="E59" s="47" t="s">
        <v>110</v>
      </c>
      <c r="F59" s="55">
        <v>3000000</v>
      </c>
      <c r="G59" s="80"/>
      <c r="H59" s="80"/>
      <c r="I59" s="47">
        <v>482718.31</v>
      </c>
      <c r="J59" s="95">
        <v>2517281.69</v>
      </c>
      <c r="K59" s="49" t="s">
        <v>170</v>
      </c>
      <c r="L59" s="79" t="s">
        <v>177</v>
      </c>
      <c r="M59" s="60"/>
      <c r="N59" s="60"/>
      <c r="O59" s="93"/>
      <c r="P59" s="96"/>
      <c r="Q59" s="60"/>
      <c r="R59" s="93"/>
      <c r="S59" s="93"/>
      <c r="T59" s="93"/>
      <c r="U59" s="93"/>
      <c r="V59" s="93"/>
      <c r="W59" s="93"/>
      <c r="X59" s="93"/>
      <c r="Y59" s="60"/>
      <c r="Z59" s="60"/>
      <c r="AA59" s="60"/>
      <c r="AB59" s="93"/>
      <c r="AC59" s="93"/>
      <c r="AD59" s="93"/>
      <c r="AE59" s="93"/>
      <c r="AF59" s="93"/>
      <c r="AG59" s="93"/>
      <c r="AH59" s="93"/>
      <c r="AI59" s="96"/>
      <c r="AJ59" s="96"/>
      <c r="AK59" s="96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</row>
    <row r="60" spans="2:67" ht="48">
      <c r="B60" s="87">
        <v>5</v>
      </c>
      <c r="C60" s="82" t="s">
        <v>6</v>
      </c>
      <c r="D60" s="83"/>
      <c r="E60" s="97"/>
      <c r="F60" s="23">
        <f>+F61+F72+F82</f>
        <v>156513425.19</v>
      </c>
      <c r="G60" s="84"/>
      <c r="H60" s="84"/>
      <c r="I60" s="84"/>
      <c r="J60" s="84"/>
      <c r="K60" s="85"/>
      <c r="L60" s="83"/>
      <c r="M60" s="60"/>
      <c r="N60" s="60"/>
      <c r="O60" s="93"/>
      <c r="P60" s="96"/>
      <c r="Q60" s="60"/>
      <c r="R60" s="93"/>
      <c r="S60" s="93"/>
      <c r="T60" s="93"/>
      <c r="U60" s="93"/>
      <c r="V60" s="93"/>
      <c r="W60" s="93"/>
      <c r="X60" s="93"/>
      <c r="Y60" s="60"/>
      <c r="Z60" s="60"/>
      <c r="AA60" s="60"/>
      <c r="AB60" s="93"/>
      <c r="AC60" s="93"/>
      <c r="AD60" s="93"/>
      <c r="AE60" s="93"/>
      <c r="AF60" s="93"/>
      <c r="AG60" s="93"/>
      <c r="AH60" s="93"/>
      <c r="AI60" s="96"/>
      <c r="AJ60" s="96"/>
      <c r="AK60" s="96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</row>
    <row r="61" spans="2:67" ht="30.75">
      <c r="B61" s="56">
        <v>5.0999999999999996</v>
      </c>
      <c r="C61" s="32" t="s">
        <v>24</v>
      </c>
      <c r="D61" s="38"/>
      <c r="E61" s="34"/>
      <c r="F61" s="35">
        <f>SUM(F62:F71)</f>
        <v>128900000</v>
      </c>
      <c r="G61" s="36"/>
      <c r="H61" s="36"/>
      <c r="I61" s="36"/>
      <c r="J61" s="36"/>
      <c r="K61" s="37"/>
      <c r="L61" s="38"/>
      <c r="M61" s="30"/>
      <c r="N61" s="30"/>
      <c r="P61" s="43"/>
      <c r="Q61" s="30"/>
      <c r="X61" s="43"/>
      <c r="Y61" s="30"/>
      <c r="Z61" s="30"/>
      <c r="AA61" s="30"/>
      <c r="AI61" s="43"/>
      <c r="AJ61" s="43"/>
      <c r="AK61" s="43"/>
    </row>
    <row r="62" spans="2:67" ht="168">
      <c r="B62" s="134"/>
      <c r="C62" s="132" t="s">
        <v>70</v>
      </c>
      <c r="D62" s="50" t="s">
        <v>210</v>
      </c>
      <c r="E62" s="47" t="s">
        <v>111</v>
      </c>
      <c r="F62" s="98">
        <v>24590000</v>
      </c>
      <c r="G62" s="48"/>
      <c r="H62" s="48"/>
      <c r="I62" s="47">
        <v>2876348</v>
      </c>
      <c r="J62" s="69">
        <v>21713652</v>
      </c>
      <c r="K62" s="49" t="s">
        <v>170</v>
      </c>
      <c r="L62" s="50" t="s">
        <v>130</v>
      </c>
      <c r="M62" s="30"/>
      <c r="N62" s="30"/>
      <c r="P62" s="43"/>
      <c r="Q62" s="30"/>
      <c r="X62" s="43"/>
      <c r="Y62" s="30"/>
      <c r="Z62" s="30"/>
      <c r="AA62" s="30"/>
      <c r="AI62" s="43"/>
      <c r="AJ62" s="43"/>
      <c r="AK62" s="43"/>
    </row>
    <row r="63" spans="2:67" ht="213" customHeight="1">
      <c r="B63" s="135"/>
      <c r="C63" s="133"/>
      <c r="D63" s="50" t="s">
        <v>212</v>
      </c>
      <c r="E63" s="47" t="s">
        <v>112</v>
      </c>
      <c r="F63" s="98">
        <v>3410000</v>
      </c>
      <c r="G63" s="48"/>
      <c r="H63" s="48"/>
      <c r="I63" s="99">
        <v>1998093.9</v>
      </c>
      <c r="J63" s="69">
        <v>1411926.1</v>
      </c>
      <c r="K63" s="49" t="s">
        <v>170</v>
      </c>
      <c r="L63" s="50" t="s">
        <v>213</v>
      </c>
      <c r="M63" s="30"/>
      <c r="N63" s="30"/>
      <c r="P63" s="43"/>
      <c r="Q63" s="30"/>
      <c r="X63" s="43"/>
      <c r="Y63" s="30"/>
      <c r="Z63" s="30"/>
      <c r="AA63" s="30"/>
      <c r="AI63" s="43"/>
      <c r="AJ63" s="43"/>
      <c r="AK63" s="43"/>
    </row>
    <row r="64" spans="2:67" ht="345" customHeight="1">
      <c r="B64" s="44"/>
      <c r="C64" s="52" t="s">
        <v>71</v>
      </c>
      <c r="D64" s="50" t="s">
        <v>178</v>
      </c>
      <c r="E64" s="47" t="s">
        <v>113</v>
      </c>
      <c r="F64" s="55">
        <v>51000000</v>
      </c>
      <c r="G64" s="48"/>
      <c r="H64" s="48"/>
      <c r="I64" s="47">
        <v>21260575.18</v>
      </c>
      <c r="J64" s="69">
        <v>29734424.82</v>
      </c>
      <c r="K64" s="49" t="s">
        <v>170</v>
      </c>
      <c r="L64" s="50" t="s">
        <v>179</v>
      </c>
      <c r="M64" s="30"/>
      <c r="N64" s="30"/>
      <c r="P64" s="43"/>
      <c r="Q64" s="30"/>
      <c r="S64" s="43"/>
      <c r="Y64" s="30"/>
      <c r="Z64" s="30"/>
      <c r="AA64" s="30"/>
      <c r="AI64" s="43"/>
      <c r="AJ64" s="43"/>
      <c r="AK64" s="43"/>
    </row>
    <row r="65" spans="2:37" ht="408.75" customHeight="1">
      <c r="B65" s="44"/>
      <c r="C65" s="45" t="s">
        <v>72</v>
      </c>
      <c r="D65" s="50" t="s">
        <v>216</v>
      </c>
      <c r="E65" s="47" t="s">
        <v>114</v>
      </c>
      <c r="F65" s="55">
        <v>25000000</v>
      </c>
      <c r="G65" s="48"/>
      <c r="H65" s="48"/>
      <c r="I65" s="99">
        <v>9625713.5399999991</v>
      </c>
      <c r="J65" s="69">
        <v>15374286.460000001</v>
      </c>
      <c r="K65" s="49" t="s">
        <v>170</v>
      </c>
      <c r="L65" s="50" t="s">
        <v>217</v>
      </c>
      <c r="M65" s="30"/>
      <c r="N65" s="30"/>
      <c r="P65" s="43"/>
      <c r="Q65" s="30"/>
      <c r="Y65" s="30"/>
      <c r="Z65" s="30"/>
      <c r="AA65" s="30"/>
      <c r="AI65" s="43"/>
      <c r="AJ65" s="43"/>
      <c r="AK65" s="43"/>
    </row>
    <row r="66" spans="2:37" ht="224.25" customHeight="1">
      <c r="B66" s="130"/>
      <c r="C66" s="131" t="s">
        <v>73</v>
      </c>
      <c r="D66" s="50" t="s">
        <v>181</v>
      </c>
      <c r="E66" s="47" t="s">
        <v>115</v>
      </c>
      <c r="F66" s="55">
        <v>1400000</v>
      </c>
      <c r="G66" s="48"/>
      <c r="H66" s="48"/>
      <c r="I66" s="47">
        <v>55130</v>
      </c>
      <c r="J66" s="86">
        <v>1344870</v>
      </c>
      <c r="K66" s="49" t="s">
        <v>170</v>
      </c>
      <c r="L66" s="50" t="s">
        <v>182</v>
      </c>
      <c r="M66" s="30"/>
      <c r="N66" s="30"/>
      <c r="P66" s="43"/>
      <c r="Q66" s="30"/>
      <c r="X66" s="43"/>
      <c r="Y66" s="30"/>
      <c r="Z66" s="30"/>
      <c r="AA66" s="30"/>
      <c r="AI66" s="43"/>
      <c r="AJ66" s="43"/>
      <c r="AK66" s="43"/>
    </row>
    <row r="67" spans="2:37" ht="303" customHeight="1">
      <c r="B67" s="130"/>
      <c r="C67" s="131"/>
      <c r="D67" s="50" t="s">
        <v>183</v>
      </c>
      <c r="E67" s="47" t="s">
        <v>116</v>
      </c>
      <c r="F67" s="55">
        <v>1200000</v>
      </c>
      <c r="G67" s="48"/>
      <c r="H67" s="48"/>
      <c r="I67" s="47">
        <v>184533.41</v>
      </c>
      <c r="J67" s="69">
        <v>1015466.59</v>
      </c>
      <c r="K67" s="49" t="s">
        <v>170</v>
      </c>
      <c r="L67" s="50" t="s">
        <v>184</v>
      </c>
      <c r="M67" s="30"/>
      <c r="N67" s="30"/>
      <c r="P67" s="43"/>
      <c r="Q67" s="30"/>
      <c r="S67" s="43"/>
      <c r="T67" s="43"/>
      <c r="Y67" s="30"/>
      <c r="Z67" s="30"/>
      <c r="AA67" s="30"/>
      <c r="AI67" s="43"/>
      <c r="AJ67" s="43"/>
      <c r="AK67" s="43"/>
    </row>
    <row r="68" spans="2:37" ht="408.75" customHeight="1">
      <c r="B68" s="44"/>
      <c r="C68" s="45" t="s">
        <v>74</v>
      </c>
      <c r="D68" s="50" t="s">
        <v>185</v>
      </c>
      <c r="E68" s="47" t="s">
        <v>117</v>
      </c>
      <c r="F68" s="55">
        <v>10000000</v>
      </c>
      <c r="G68" s="48"/>
      <c r="H68" s="48"/>
      <c r="I68" s="47">
        <v>2909537.64</v>
      </c>
      <c r="J68" s="69">
        <v>7090462.3600000003</v>
      </c>
      <c r="K68" s="49" t="s">
        <v>170</v>
      </c>
      <c r="L68" s="50" t="s">
        <v>186</v>
      </c>
      <c r="M68" s="30"/>
      <c r="N68" s="30"/>
      <c r="P68" s="43"/>
      <c r="Q68" s="30"/>
      <c r="Y68" s="30"/>
      <c r="Z68" s="30"/>
      <c r="AA68" s="30"/>
      <c r="AI68" s="43"/>
      <c r="AJ68" s="43"/>
      <c r="AK68" s="43"/>
    </row>
    <row r="69" spans="2:37" ht="408.75" customHeight="1">
      <c r="B69" s="44"/>
      <c r="C69" s="45" t="s">
        <v>75</v>
      </c>
      <c r="D69" s="50" t="s">
        <v>187</v>
      </c>
      <c r="E69" s="47" t="s">
        <v>118</v>
      </c>
      <c r="F69" s="55">
        <v>1000000</v>
      </c>
      <c r="G69" s="48"/>
      <c r="H69" s="48"/>
      <c r="I69" s="47">
        <v>900331.5</v>
      </c>
      <c r="J69" s="69">
        <v>99668.5</v>
      </c>
      <c r="K69" s="49" t="s">
        <v>170</v>
      </c>
      <c r="L69" s="50" t="s">
        <v>188</v>
      </c>
      <c r="M69" s="30"/>
      <c r="N69" s="30"/>
      <c r="P69" s="43"/>
      <c r="Q69" s="30"/>
      <c r="Y69" s="30"/>
      <c r="Z69" s="30"/>
      <c r="AA69" s="30"/>
      <c r="AI69" s="43"/>
      <c r="AJ69" s="43"/>
      <c r="AK69" s="43"/>
    </row>
    <row r="70" spans="2:37" ht="107.25" customHeight="1">
      <c r="B70" s="44"/>
      <c r="C70" s="45" t="s">
        <v>76</v>
      </c>
      <c r="D70" s="79" t="s">
        <v>189</v>
      </c>
      <c r="E70" s="47" t="s">
        <v>119</v>
      </c>
      <c r="F70" s="55">
        <v>3300000</v>
      </c>
      <c r="G70" s="80"/>
      <c r="H70" s="80"/>
      <c r="I70" s="47">
        <v>0</v>
      </c>
      <c r="J70" s="55">
        <v>3300000</v>
      </c>
      <c r="K70" s="49" t="s">
        <v>170</v>
      </c>
      <c r="L70" s="79" t="s">
        <v>190</v>
      </c>
      <c r="M70" s="60"/>
      <c r="N70" s="60"/>
      <c r="P70" s="43"/>
      <c r="Q70" s="30"/>
      <c r="Y70" s="30"/>
      <c r="Z70" s="30"/>
      <c r="AA70" s="30"/>
      <c r="AI70" s="43"/>
      <c r="AJ70" s="43"/>
      <c r="AK70" s="43"/>
    </row>
    <row r="71" spans="2:37" ht="72">
      <c r="B71" s="44"/>
      <c r="C71" s="68" t="s">
        <v>77</v>
      </c>
      <c r="D71" s="50" t="s">
        <v>191</v>
      </c>
      <c r="E71" s="47" t="s">
        <v>180</v>
      </c>
      <c r="F71" s="55">
        <v>8000000</v>
      </c>
      <c r="G71" s="48"/>
      <c r="H71" s="48"/>
      <c r="I71" s="47">
        <v>0</v>
      </c>
      <c r="J71" s="55">
        <v>8000000</v>
      </c>
      <c r="K71" s="49" t="s">
        <v>170</v>
      </c>
      <c r="L71" s="50" t="s">
        <v>192</v>
      </c>
      <c r="M71" s="30"/>
      <c r="N71" s="30"/>
      <c r="P71" s="43"/>
      <c r="Q71" s="30"/>
      <c r="X71" s="43"/>
      <c r="Y71" s="30"/>
      <c r="Z71" s="30"/>
      <c r="AA71" s="30"/>
      <c r="AI71" s="43"/>
      <c r="AJ71" s="43"/>
      <c r="AK71" s="43"/>
    </row>
    <row r="72" spans="2:37" ht="30.75">
      <c r="B72" s="31">
        <v>5.2</v>
      </c>
      <c r="C72" s="32" t="s">
        <v>25</v>
      </c>
      <c r="D72" s="38"/>
      <c r="E72" s="100"/>
      <c r="F72" s="35">
        <f>+F73+F74+F75</f>
        <v>25100000</v>
      </c>
      <c r="G72" s="36"/>
      <c r="H72" s="36"/>
      <c r="I72" s="36"/>
      <c r="J72" s="36"/>
      <c r="K72" s="37"/>
      <c r="L72" s="38"/>
      <c r="M72" s="30"/>
      <c r="N72" s="30"/>
      <c r="P72" s="43"/>
      <c r="Q72" s="30"/>
      <c r="Y72" s="30"/>
      <c r="Z72" s="30"/>
      <c r="AA72" s="30"/>
      <c r="AI72" s="43"/>
      <c r="AJ72" s="43"/>
      <c r="AK72" s="43"/>
    </row>
    <row r="73" spans="2:37" ht="144">
      <c r="B73" s="44"/>
      <c r="C73" s="45" t="s">
        <v>78</v>
      </c>
      <c r="D73" s="50" t="s">
        <v>214</v>
      </c>
      <c r="E73" s="47" t="s">
        <v>120</v>
      </c>
      <c r="F73" s="55">
        <v>6000000</v>
      </c>
      <c r="G73" s="48"/>
      <c r="H73" s="48"/>
      <c r="I73" s="47">
        <v>361600</v>
      </c>
      <c r="J73" s="69">
        <v>5683400</v>
      </c>
      <c r="K73" s="49" t="s">
        <v>170</v>
      </c>
      <c r="L73" s="50" t="s">
        <v>215</v>
      </c>
      <c r="M73" s="30"/>
      <c r="N73" s="30"/>
      <c r="P73" s="43"/>
      <c r="Q73" s="30"/>
      <c r="Y73" s="30"/>
      <c r="Z73" s="30"/>
      <c r="AA73" s="30"/>
      <c r="AI73" s="43"/>
      <c r="AJ73" s="43"/>
      <c r="AK73" s="43"/>
    </row>
    <row r="74" spans="2:37" ht="48">
      <c r="B74" s="44"/>
      <c r="C74" s="45" t="s">
        <v>79</v>
      </c>
      <c r="D74" s="50" t="s">
        <v>193</v>
      </c>
      <c r="E74" s="47" t="s">
        <v>121</v>
      </c>
      <c r="F74" s="47">
        <v>3000000</v>
      </c>
      <c r="G74" s="48"/>
      <c r="H74" s="48"/>
      <c r="I74" s="47">
        <v>0</v>
      </c>
      <c r="J74" s="47">
        <v>3000000</v>
      </c>
      <c r="K74" s="49" t="s">
        <v>170</v>
      </c>
      <c r="L74" s="50" t="s">
        <v>173</v>
      </c>
      <c r="M74" s="30"/>
      <c r="N74" s="30"/>
      <c r="P74" s="43"/>
      <c r="Q74" s="30"/>
      <c r="Y74" s="30"/>
      <c r="Z74" s="30"/>
      <c r="AA74" s="30"/>
      <c r="AI74" s="43"/>
      <c r="AJ74" s="43"/>
      <c r="AK74" s="43"/>
    </row>
    <row r="75" spans="2:37" ht="72">
      <c r="B75" s="101"/>
      <c r="C75" s="32" t="s">
        <v>80</v>
      </c>
      <c r="D75" s="38"/>
      <c r="E75" s="34"/>
      <c r="F75" s="35">
        <f>+F76+F77+F78+F79+F80+F81</f>
        <v>16100000</v>
      </c>
      <c r="G75" s="36"/>
      <c r="H75" s="36"/>
      <c r="I75" s="36"/>
      <c r="J75" s="36"/>
      <c r="K75" s="37"/>
      <c r="L75" s="38"/>
      <c r="M75" s="30"/>
      <c r="N75" s="30"/>
      <c r="P75" s="43"/>
      <c r="Q75" s="30"/>
      <c r="X75" s="43"/>
      <c r="Y75" s="30"/>
      <c r="Z75" s="30"/>
      <c r="AA75" s="30"/>
      <c r="AI75" s="43"/>
      <c r="AJ75" s="43"/>
      <c r="AK75" s="43"/>
    </row>
    <row r="76" spans="2:37" ht="348" customHeight="1">
      <c r="B76" s="101"/>
      <c r="C76" s="102" t="s">
        <v>1</v>
      </c>
      <c r="D76" s="103" t="s">
        <v>194</v>
      </c>
      <c r="E76" s="104" t="s">
        <v>122</v>
      </c>
      <c r="F76" s="104">
        <v>3500000</v>
      </c>
      <c r="G76" s="105"/>
      <c r="H76" s="105"/>
      <c r="I76" s="106">
        <v>1384992.87</v>
      </c>
      <c r="J76" s="107">
        <v>2115007.13</v>
      </c>
      <c r="K76" s="108" t="s">
        <v>170</v>
      </c>
      <c r="L76" s="103" t="s">
        <v>195</v>
      </c>
      <c r="M76" s="30"/>
      <c r="N76" s="30"/>
      <c r="P76" s="43"/>
      <c r="Q76" s="30"/>
      <c r="Y76" s="30"/>
      <c r="Z76" s="30"/>
      <c r="AA76" s="30"/>
      <c r="AI76" s="43"/>
      <c r="AJ76" s="43"/>
      <c r="AK76" s="43"/>
    </row>
    <row r="77" spans="2:37" ht="299.25" customHeight="1">
      <c r="B77" s="101"/>
      <c r="C77" s="102" t="s">
        <v>29</v>
      </c>
      <c r="D77" s="103" t="s">
        <v>196</v>
      </c>
      <c r="E77" s="104" t="s">
        <v>123</v>
      </c>
      <c r="F77" s="104">
        <v>4000000</v>
      </c>
      <c r="G77" s="105"/>
      <c r="H77" s="105"/>
      <c r="I77" s="104">
        <v>0</v>
      </c>
      <c r="J77" s="104">
        <v>4000000</v>
      </c>
      <c r="K77" s="108" t="s">
        <v>170</v>
      </c>
      <c r="L77" s="103" t="s">
        <v>197</v>
      </c>
      <c r="M77" s="30"/>
      <c r="N77" s="30"/>
      <c r="P77" s="43"/>
      <c r="Q77" s="30"/>
      <c r="X77" s="43"/>
      <c r="Y77" s="30"/>
      <c r="Z77" s="30"/>
      <c r="AA77" s="30"/>
      <c r="AI77" s="43"/>
      <c r="AJ77" s="43"/>
      <c r="AK77" s="43"/>
    </row>
    <row r="78" spans="2:37" ht="409.5">
      <c r="B78" s="101"/>
      <c r="C78" s="102" t="s">
        <v>2</v>
      </c>
      <c r="D78" s="103" t="s">
        <v>198</v>
      </c>
      <c r="E78" s="104" t="s">
        <v>124</v>
      </c>
      <c r="F78" s="104">
        <v>3000000</v>
      </c>
      <c r="G78" s="105"/>
      <c r="H78" s="105"/>
      <c r="I78" s="106">
        <v>911710.14</v>
      </c>
      <c r="J78" s="107">
        <v>2088289.86</v>
      </c>
      <c r="K78" s="108" t="s">
        <v>170</v>
      </c>
      <c r="L78" s="103" t="s">
        <v>199</v>
      </c>
      <c r="M78" s="30"/>
      <c r="N78" s="30"/>
      <c r="P78" s="43"/>
      <c r="Q78" s="30"/>
      <c r="Y78" s="30"/>
      <c r="Z78" s="30"/>
      <c r="AA78" s="30"/>
      <c r="AI78" s="43"/>
      <c r="AJ78" s="43"/>
      <c r="AK78" s="43"/>
    </row>
    <row r="79" spans="2:37" ht="409.5">
      <c r="B79" s="101"/>
      <c r="C79" s="102" t="s">
        <v>3</v>
      </c>
      <c r="D79" s="103" t="s">
        <v>208</v>
      </c>
      <c r="E79" s="104" t="s">
        <v>125</v>
      </c>
      <c r="F79" s="104">
        <v>3000000</v>
      </c>
      <c r="G79" s="105"/>
      <c r="H79" s="105"/>
      <c r="I79" s="106">
        <v>1249296.24</v>
      </c>
      <c r="J79" s="107">
        <v>1750703.76</v>
      </c>
      <c r="K79" s="108" t="s">
        <v>170</v>
      </c>
      <c r="L79" s="103" t="s">
        <v>209</v>
      </c>
      <c r="M79" s="30"/>
      <c r="N79" s="30"/>
      <c r="P79" s="43"/>
      <c r="Q79" s="30"/>
      <c r="Y79" s="30"/>
      <c r="Z79" s="30"/>
      <c r="AA79" s="30"/>
      <c r="AI79" s="43"/>
      <c r="AJ79" s="43"/>
      <c r="AK79" s="43"/>
    </row>
    <row r="80" spans="2:37" ht="409.5">
      <c r="B80" s="101"/>
      <c r="C80" s="102" t="s">
        <v>4</v>
      </c>
      <c r="D80" s="103" t="s">
        <v>200</v>
      </c>
      <c r="E80" s="104" t="s">
        <v>126</v>
      </c>
      <c r="F80" s="104">
        <v>1500000</v>
      </c>
      <c r="G80" s="105"/>
      <c r="H80" s="105"/>
      <c r="I80" s="106">
        <v>974151.94</v>
      </c>
      <c r="J80" s="107">
        <v>525848.06000000006</v>
      </c>
      <c r="K80" s="108" t="s">
        <v>170</v>
      </c>
      <c r="L80" s="103" t="s">
        <v>201</v>
      </c>
      <c r="M80" s="30"/>
      <c r="N80" s="30"/>
      <c r="P80" s="43"/>
      <c r="Q80" s="30"/>
      <c r="Y80" s="30"/>
      <c r="Z80" s="30"/>
      <c r="AA80" s="30"/>
      <c r="AI80" s="43"/>
      <c r="AJ80" s="43"/>
      <c r="AK80" s="43"/>
    </row>
    <row r="81" spans="2:37" ht="209.25" customHeight="1">
      <c r="B81" s="109"/>
      <c r="C81" s="102" t="s">
        <v>30</v>
      </c>
      <c r="D81" s="103" t="s">
        <v>218</v>
      </c>
      <c r="E81" s="104" t="s">
        <v>127</v>
      </c>
      <c r="F81" s="104">
        <v>1100000</v>
      </c>
      <c r="G81" s="105"/>
      <c r="H81" s="105"/>
      <c r="I81" s="104">
        <v>0</v>
      </c>
      <c r="J81" s="104">
        <v>1100000</v>
      </c>
      <c r="K81" s="108" t="s">
        <v>170</v>
      </c>
      <c r="L81" s="103" t="s">
        <v>219</v>
      </c>
      <c r="M81" s="30"/>
      <c r="N81" s="30"/>
      <c r="P81" s="43"/>
      <c r="Q81" s="30"/>
      <c r="Y81" s="30"/>
      <c r="Z81" s="30"/>
      <c r="AA81" s="30"/>
      <c r="AI81" s="43"/>
      <c r="AJ81" s="43"/>
      <c r="AK81" s="43"/>
    </row>
    <row r="82" spans="2:37" ht="30.75">
      <c r="B82" s="31">
        <v>5.3</v>
      </c>
      <c r="C82" s="32" t="s">
        <v>26</v>
      </c>
      <c r="D82" s="38"/>
      <c r="E82" s="53"/>
      <c r="F82" s="110">
        <f>+F83</f>
        <v>2513425.19</v>
      </c>
      <c r="G82" s="36"/>
      <c r="H82" s="36"/>
      <c r="I82" s="36"/>
      <c r="J82" s="36"/>
      <c r="K82" s="37"/>
      <c r="L82" s="38"/>
      <c r="M82" s="30"/>
      <c r="N82" s="30"/>
      <c r="P82" s="43"/>
      <c r="Q82" s="30"/>
      <c r="Y82" s="30"/>
      <c r="Z82" s="30"/>
      <c r="AA82" s="30"/>
      <c r="AI82" s="43"/>
      <c r="AJ82" s="43"/>
      <c r="AK82" s="43"/>
    </row>
    <row r="83" spans="2:37" ht="30.75">
      <c r="B83" s="61"/>
      <c r="C83" s="52" t="s">
        <v>81</v>
      </c>
      <c r="D83" s="50" t="s">
        <v>211</v>
      </c>
      <c r="E83" s="47" t="s">
        <v>128</v>
      </c>
      <c r="F83" s="98">
        <f>2500000+13425.19</f>
        <v>2513425.19</v>
      </c>
      <c r="G83" s="48"/>
      <c r="H83" s="48"/>
      <c r="I83" s="47">
        <v>0</v>
      </c>
      <c r="J83" s="111">
        <f>2500000+13425.19</f>
        <v>2513425.19</v>
      </c>
      <c r="K83" s="49">
        <v>0</v>
      </c>
      <c r="L83" s="50"/>
      <c r="M83" s="30"/>
      <c r="N83" s="30"/>
      <c r="P83" s="43"/>
      <c r="Q83" s="30"/>
      <c r="Y83" s="30"/>
      <c r="Z83" s="30"/>
      <c r="AA83" s="30"/>
      <c r="AI83" s="43"/>
      <c r="AJ83" s="43"/>
      <c r="AK83" s="43"/>
    </row>
    <row r="84" spans="2:37">
      <c r="B84" s="112"/>
      <c r="C84" s="113"/>
      <c r="D84" s="114"/>
      <c r="F84" s="115"/>
      <c r="G84" s="30"/>
      <c r="H84" s="30"/>
      <c r="I84" s="30"/>
      <c r="J84" s="30"/>
      <c r="K84" s="116"/>
      <c r="L84" s="114"/>
      <c r="M84" s="30"/>
      <c r="N84" s="30"/>
      <c r="P84" s="43"/>
      <c r="Q84" s="30"/>
      <c r="Y84" s="30"/>
      <c r="Z84" s="30"/>
      <c r="AA84" s="30"/>
      <c r="AI84" s="43"/>
      <c r="AJ84" s="43"/>
      <c r="AK84" s="43"/>
    </row>
    <row r="85" spans="2:37">
      <c r="D85" s="114"/>
      <c r="E85" s="117"/>
      <c r="F85" s="118"/>
      <c r="G85" s="30"/>
      <c r="H85" s="30"/>
      <c r="I85" s="30"/>
      <c r="J85" s="30"/>
      <c r="K85" s="116"/>
      <c r="L85" s="114"/>
      <c r="M85" s="30"/>
      <c r="N85" s="30"/>
      <c r="P85" s="43"/>
      <c r="Q85" s="30"/>
      <c r="Y85" s="30"/>
      <c r="Z85" s="30"/>
      <c r="AA85" s="30"/>
      <c r="AI85" s="43"/>
      <c r="AJ85" s="43"/>
      <c r="AK85" s="43"/>
    </row>
    <row r="86" spans="2:37">
      <c r="D86" s="114"/>
      <c r="E86" s="117"/>
      <c r="F86" s="118"/>
      <c r="G86" s="30"/>
      <c r="H86" s="30"/>
      <c r="I86" s="30"/>
      <c r="J86" s="30"/>
      <c r="K86" s="116"/>
      <c r="L86" s="114"/>
      <c r="M86" s="30"/>
      <c r="N86" s="30"/>
      <c r="P86" s="43"/>
      <c r="Q86" s="30"/>
      <c r="Y86" s="30"/>
      <c r="Z86" s="30"/>
      <c r="AA86" s="30"/>
      <c r="AI86" s="43"/>
      <c r="AJ86" s="43"/>
      <c r="AK86" s="43"/>
    </row>
    <row r="87" spans="2:37">
      <c r="B87" s="112"/>
      <c r="C87" s="113"/>
      <c r="D87" s="114"/>
      <c r="F87" s="115"/>
      <c r="G87" s="30"/>
      <c r="H87" s="30"/>
      <c r="I87" s="30"/>
      <c r="J87" s="30"/>
      <c r="K87" s="116"/>
      <c r="L87" s="114"/>
      <c r="M87" s="30"/>
      <c r="N87" s="30"/>
      <c r="P87" s="43"/>
      <c r="Q87" s="30"/>
      <c r="Y87" s="70"/>
      <c r="Z87" s="30"/>
      <c r="AA87" s="30"/>
      <c r="AI87" s="43"/>
      <c r="AJ87" s="43"/>
      <c r="AK87" s="43"/>
    </row>
    <row r="88" spans="2:37">
      <c r="D88" s="114"/>
      <c r="E88" s="117"/>
      <c r="F88" s="118"/>
      <c r="G88" s="30"/>
      <c r="H88" s="30"/>
      <c r="I88" s="30"/>
      <c r="J88" s="30"/>
      <c r="K88" s="116"/>
      <c r="L88" s="114"/>
      <c r="M88" s="30"/>
      <c r="N88" s="30"/>
      <c r="P88" s="43"/>
      <c r="Q88" s="30"/>
      <c r="Y88" s="70"/>
      <c r="Z88" s="30"/>
      <c r="AA88" s="30"/>
      <c r="AI88" s="43"/>
      <c r="AJ88" s="43"/>
      <c r="AK88" s="43"/>
    </row>
    <row r="89" spans="2:37">
      <c r="C89" s="113"/>
      <c r="D89" s="114"/>
      <c r="F89" s="115"/>
      <c r="G89" s="30"/>
      <c r="H89" s="30"/>
      <c r="I89" s="30"/>
      <c r="J89" s="30"/>
      <c r="K89" s="116"/>
      <c r="L89" s="114"/>
      <c r="M89" s="30"/>
      <c r="N89" s="30"/>
      <c r="P89" s="43"/>
      <c r="Q89" s="30"/>
      <c r="Y89" s="70"/>
      <c r="Z89" s="30"/>
      <c r="AA89" s="30"/>
      <c r="AI89" s="43"/>
      <c r="AJ89" s="43"/>
      <c r="AK89" s="43"/>
    </row>
    <row r="90" spans="2:37">
      <c r="B90" s="119"/>
      <c r="C90" s="113"/>
      <c r="D90" s="114"/>
      <c r="E90" s="120"/>
      <c r="F90" s="115"/>
      <c r="G90" s="30"/>
      <c r="H90" s="30"/>
      <c r="I90" s="30"/>
      <c r="J90" s="30"/>
      <c r="K90" s="116"/>
      <c r="L90" s="114"/>
      <c r="M90" s="30"/>
      <c r="N90" s="30"/>
      <c r="P90" s="43"/>
      <c r="Q90" s="30"/>
      <c r="Y90" s="30"/>
      <c r="Z90" s="30"/>
      <c r="AA90" s="30"/>
      <c r="AI90" s="43"/>
      <c r="AJ90" s="43"/>
      <c r="AK90" s="43"/>
    </row>
    <row r="91" spans="2:37">
      <c r="B91" s="119"/>
      <c r="D91" s="114"/>
      <c r="E91" s="117"/>
      <c r="F91" s="115"/>
      <c r="G91" s="30"/>
      <c r="H91" s="30"/>
      <c r="I91" s="30"/>
      <c r="J91" s="30"/>
      <c r="K91" s="116"/>
      <c r="L91" s="114"/>
      <c r="M91" s="30"/>
      <c r="N91" s="30"/>
      <c r="P91" s="43"/>
      <c r="Q91" s="30"/>
      <c r="Y91" s="30"/>
      <c r="Z91" s="30"/>
      <c r="AA91" s="30"/>
      <c r="AI91" s="43"/>
      <c r="AJ91" s="43"/>
      <c r="AK91" s="43"/>
    </row>
    <row r="92" spans="2:37">
      <c r="B92" s="119"/>
      <c r="D92" s="114"/>
      <c r="E92" s="117"/>
      <c r="F92" s="115"/>
      <c r="G92" s="30"/>
      <c r="H92" s="30"/>
      <c r="I92" s="30"/>
      <c r="J92" s="30"/>
      <c r="K92" s="116"/>
      <c r="L92" s="114"/>
      <c r="M92" s="30"/>
      <c r="N92" s="30"/>
      <c r="P92" s="43"/>
      <c r="Q92" s="30"/>
      <c r="Y92" s="30"/>
      <c r="Z92" s="30"/>
      <c r="AA92" s="30"/>
      <c r="AI92" s="43"/>
      <c r="AJ92" s="43"/>
      <c r="AK92" s="43"/>
    </row>
    <row r="93" spans="2:37">
      <c r="B93" s="119"/>
      <c r="D93" s="114"/>
      <c r="E93" s="117"/>
      <c r="F93" s="115"/>
      <c r="G93" s="30"/>
      <c r="H93" s="30"/>
      <c r="I93" s="30"/>
      <c r="J93" s="30"/>
      <c r="K93" s="116"/>
      <c r="L93" s="114"/>
      <c r="M93" s="30"/>
      <c r="N93" s="30"/>
      <c r="P93" s="43"/>
      <c r="Q93" s="30"/>
      <c r="Y93" s="30"/>
      <c r="Z93" s="30"/>
      <c r="AA93" s="30"/>
      <c r="AI93" s="43"/>
      <c r="AJ93" s="43"/>
      <c r="AK93" s="43"/>
    </row>
    <row r="94" spans="2:37">
      <c r="B94" s="119"/>
      <c r="D94" s="114"/>
      <c r="E94" s="117"/>
      <c r="F94" s="115"/>
      <c r="G94" s="30"/>
      <c r="H94" s="30"/>
      <c r="I94" s="30"/>
      <c r="J94" s="30"/>
      <c r="K94" s="116"/>
      <c r="L94" s="114"/>
      <c r="M94" s="30"/>
      <c r="N94" s="30"/>
      <c r="P94" s="43"/>
      <c r="Q94" s="30"/>
      <c r="Y94" s="30"/>
      <c r="Z94" s="30"/>
      <c r="AA94" s="30"/>
      <c r="AI94" s="43"/>
      <c r="AJ94" s="43"/>
      <c r="AK94" s="43"/>
    </row>
    <row r="95" spans="2:37">
      <c r="B95" s="119"/>
      <c r="D95" s="114"/>
      <c r="E95" s="117"/>
      <c r="F95" s="115"/>
      <c r="G95" s="30"/>
      <c r="H95" s="30"/>
      <c r="I95" s="30"/>
      <c r="J95" s="30"/>
      <c r="K95" s="116"/>
      <c r="L95" s="114"/>
      <c r="M95" s="30"/>
      <c r="N95" s="30"/>
      <c r="P95" s="43"/>
      <c r="Q95" s="30"/>
      <c r="Y95" s="30"/>
      <c r="Z95" s="30"/>
      <c r="AA95" s="30"/>
      <c r="AI95" s="43"/>
      <c r="AJ95" s="43"/>
      <c r="AK95" s="43"/>
    </row>
    <row r="96" spans="2:37">
      <c r="B96" s="119"/>
      <c r="D96" s="114"/>
      <c r="E96" s="117"/>
      <c r="F96" s="115"/>
      <c r="G96" s="30"/>
      <c r="H96" s="30"/>
      <c r="I96" s="30"/>
      <c r="J96" s="30"/>
      <c r="K96" s="116"/>
      <c r="L96" s="114"/>
      <c r="M96" s="30"/>
      <c r="N96" s="30"/>
      <c r="P96" s="43"/>
      <c r="Q96" s="30"/>
      <c r="Y96" s="30"/>
      <c r="Z96" s="30"/>
      <c r="AA96" s="30"/>
      <c r="AI96" s="43"/>
      <c r="AJ96" s="43"/>
      <c r="AK96" s="43"/>
    </row>
    <row r="97" spans="2:37">
      <c r="D97" s="114"/>
      <c r="E97" s="117"/>
      <c r="F97" s="115"/>
      <c r="G97" s="30"/>
      <c r="H97" s="30"/>
      <c r="I97" s="30"/>
      <c r="J97" s="30"/>
      <c r="K97" s="116"/>
      <c r="L97" s="114"/>
      <c r="M97" s="30"/>
      <c r="N97" s="30"/>
      <c r="P97" s="43"/>
      <c r="Q97" s="30"/>
      <c r="R97" s="43"/>
      <c r="Y97" s="30"/>
      <c r="Z97" s="30"/>
      <c r="AA97" s="30"/>
      <c r="AI97" s="43"/>
      <c r="AJ97" s="43"/>
      <c r="AK97" s="43"/>
    </row>
    <row r="98" spans="2:37">
      <c r="D98" s="114"/>
      <c r="E98" s="117"/>
      <c r="F98" s="115"/>
      <c r="G98" s="30"/>
      <c r="H98" s="30"/>
      <c r="I98" s="30"/>
      <c r="J98" s="30"/>
      <c r="K98" s="116"/>
      <c r="L98" s="114"/>
      <c r="M98" s="30"/>
      <c r="N98" s="30"/>
      <c r="P98" s="43"/>
      <c r="Q98" s="30"/>
      <c r="R98" s="43"/>
      <c r="Y98" s="30"/>
      <c r="Z98" s="30"/>
      <c r="AA98" s="30"/>
      <c r="AI98" s="43"/>
      <c r="AJ98" s="43"/>
      <c r="AK98" s="43"/>
    </row>
    <row r="99" spans="2:37">
      <c r="B99" s="119"/>
      <c r="C99" s="113"/>
      <c r="D99" s="114"/>
      <c r="E99" s="120"/>
      <c r="F99" s="115"/>
      <c r="G99" s="30"/>
      <c r="H99" s="30"/>
      <c r="I99" s="30"/>
      <c r="J99" s="30"/>
      <c r="K99" s="116"/>
      <c r="L99" s="114"/>
      <c r="M99" s="30"/>
      <c r="N99" s="30"/>
      <c r="Q99" s="30"/>
      <c r="Y99" s="30"/>
      <c r="Z99" s="30"/>
      <c r="AA99" s="30"/>
      <c r="AI99" s="43"/>
      <c r="AJ99" s="43"/>
      <c r="AK99" s="43"/>
    </row>
    <row r="100" spans="2:37">
      <c r="B100" s="119"/>
      <c r="D100" s="114"/>
      <c r="E100" s="120"/>
      <c r="F100" s="115"/>
      <c r="G100" s="30"/>
      <c r="H100" s="30"/>
      <c r="I100" s="30"/>
      <c r="J100" s="30"/>
      <c r="K100" s="116"/>
      <c r="L100" s="114"/>
      <c r="M100" s="30"/>
      <c r="N100" s="30"/>
      <c r="Q100" s="30"/>
      <c r="Y100" s="30"/>
      <c r="Z100" s="30"/>
      <c r="AA100" s="30"/>
      <c r="AI100" s="43"/>
      <c r="AJ100" s="43"/>
      <c r="AK100" s="43"/>
    </row>
    <row r="101" spans="2:37">
      <c r="B101" s="119"/>
      <c r="D101" s="114"/>
      <c r="E101" s="120"/>
      <c r="F101" s="115"/>
      <c r="G101" s="30"/>
      <c r="H101" s="30"/>
      <c r="I101" s="30"/>
      <c r="J101" s="30"/>
      <c r="K101" s="116"/>
      <c r="L101" s="114"/>
      <c r="M101" s="30"/>
      <c r="N101" s="30"/>
      <c r="Q101" s="30"/>
      <c r="Y101" s="30"/>
      <c r="Z101" s="30"/>
      <c r="AA101" s="30"/>
      <c r="AI101" s="43"/>
      <c r="AJ101" s="43"/>
      <c r="AK101" s="43"/>
    </row>
    <row r="102" spans="2:37">
      <c r="D102" s="114"/>
      <c r="E102" s="120"/>
      <c r="F102" s="118"/>
      <c r="G102" s="30"/>
      <c r="H102" s="30"/>
      <c r="I102" s="30"/>
      <c r="J102" s="30"/>
      <c r="K102" s="116"/>
      <c r="L102" s="114"/>
      <c r="M102" s="30"/>
      <c r="N102" s="60"/>
      <c r="Q102" s="30"/>
      <c r="Y102" s="30"/>
      <c r="Z102" s="30"/>
      <c r="AA102" s="30"/>
      <c r="AI102" s="43"/>
      <c r="AJ102" s="43"/>
      <c r="AK102" s="43"/>
    </row>
    <row r="103" spans="2:37">
      <c r="B103" s="119"/>
      <c r="C103" s="113"/>
      <c r="D103" s="114"/>
      <c r="E103" s="120"/>
      <c r="F103" s="115"/>
      <c r="G103" s="30"/>
      <c r="H103" s="30"/>
      <c r="I103" s="30"/>
      <c r="J103" s="30"/>
      <c r="K103" s="116"/>
      <c r="L103" s="114"/>
      <c r="M103" s="30"/>
      <c r="N103" s="30"/>
      <c r="Q103" s="30"/>
      <c r="Y103" s="30"/>
      <c r="Z103" s="30"/>
      <c r="AA103" s="30"/>
      <c r="AI103" s="43"/>
      <c r="AJ103" s="43"/>
      <c r="AK103" s="43"/>
    </row>
    <row r="104" spans="2:37">
      <c r="B104" s="119"/>
      <c r="D104" s="114"/>
      <c r="E104" s="120"/>
      <c r="F104" s="115"/>
      <c r="G104" s="30"/>
      <c r="H104" s="30"/>
      <c r="I104" s="30"/>
      <c r="J104" s="30"/>
      <c r="K104" s="114"/>
      <c r="L104" s="114"/>
      <c r="M104" s="30"/>
      <c r="N104" s="30"/>
      <c r="Q104" s="30"/>
      <c r="Y104" s="30"/>
      <c r="Z104" s="30"/>
      <c r="AA104" s="30"/>
      <c r="AI104" s="43"/>
      <c r="AJ104" s="43"/>
      <c r="AK104" s="43"/>
    </row>
    <row r="105" spans="2:37">
      <c r="B105" s="119"/>
      <c r="D105" s="114"/>
      <c r="E105" s="120"/>
      <c r="F105" s="115"/>
      <c r="G105" s="30"/>
      <c r="H105" s="30"/>
      <c r="I105" s="30"/>
      <c r="J105" s="30"/>
      <c r="K105" s="116"/>
      <c r="L105" s="114"/>
      <c r="M105" s="30"/>
      <c r="N105" s="30"/>
      <c r="Q105" s="30"/>
      <c r="Y105" s="30"/>
      <c r="Z105" s="30"/>
      <c r="AA105" s="30"/>
      <c r="AI105" s="43"/>
      <c r="AJ105" s="43"/>
      <c r="AK105" s="43"/>
    </row>
    <row r="106" spans="2:37">
      <c r="D106" s="121"/>
      <c r="E106" s="120"/>
      <c r="F106" s="118"/>
      <c r="G106" s="60"/>
      <c r="H106" s="60"/>
      <c r="I106" s="60"/>
      <c r="J106" s="60"/>
      <c r="K106" s="122"/>
      <c r="L106" s="121"/>
      <c r="M106" s="60"/>
      <c r="N106" s="60"/>
      <c r="Q106" s="30"/>
      <c r="Y106" s="30"/>
      <c r="Z106" s="30"/>
      <c r="AA106" s="30"/>
      <c r="AI106" s="43"/>
      <c r="AJ106" s="43"/>
      <c r="AK106" s="43"/>
    </row>
    <row r="107" spans="2:37">
      <c r="D107" s="114"/>
      <c r="E107" s="120"/>
      <c r="F107" s="118"/>
      <c r="G107" s="30"/>
      <c r="H107" s="30"/>
      <c r="I107" s="30"/>
      <c r="J107" s="30"/>
      <c r="K107" s="116"/>
      <c r="L107" s="114"/>
      <c r="M107" s="30"/>
      <c r="N107" s="30"/>
      <c r="Q107" s="30"/>
      <c r="Y107" s="30"/>
      <c r="Z107" s="30"/>
      <c r="AA107" s="30"/>
      <c r="AI107" s="43"/>
      <c r="AJ107" s="43"/>
      <c r="AK107" s="43"/>
    </row>
    <row r="108" spans="2:37">
      <c r="D108" s="114"/>
      <c r="E108" s="120"/>
      <c r="F108" s="118"/>
      <c r="G108" s="30"/>
      <c r="H108" s="30"/>
      <c r="I108" s="30"/>
      <c r="J108" s="30"/>
      <c r="K108" s="116"/>
      <c r="L108" s="114"/>
      <c r="M108" s="30"/>
      <c r="N108" s="30"/>
      <c r="Q108" s="30"/>
      <c r="Y108" s="30"/>
      <c r="Z108" s="30"/>
      <c r="AA108" s="30"/>
      <c r="AI108" s="43"/>
      <c r="AJ108" s="43"/>
      <c r="AK108" s="43"/>
    </row>
    <row r="109" spans="2:37">
      <c r="D109" s="114"/>
      <c r="E109" s="120"/>
      <c r="F109" s="118"/>
      <c r="G109" s="30"/>
      <c r="H109" s="30"/>
      <c r="I109" s="30"/>
      <c r="J109" s="30"/>
      <c r="K109" s="116"/>
      <c r="L109" s="114"/>
      <c r="M109" s="30"/>
      <c r="N109" s="30"/>
      <c r="Q109" s="30"/>
      <c r="Y109" s="30"/>
      <c r="Z109" s="30"/>
      <c r="AA109" s="30"/>
      <c r="AI109" s="43"/>
      <c r="AJ109" s="43"/>
      <c r="AK109" s="43"/>
    </row>
    <row r="110" spans="2:37">
      <c r="D110" s="114"/>
      <c r="E110" s="120"/>
      <c r="F110" s="118"/>
      <c r="G110" s="30"/>
      <c r="H110" s="30"/>
      <c r="I110" s="30"/>
      <c r="J110" s="30"/>
      <c r="K110" s="116"/>
      <c r="L110" s="114"/>
      <c r="M110" s="30"/>
      <c r="N110" s="30"/>
      <c r="Q110" s="30"/>
      <c r="Y110" s="30"/>
      <c r="Z110" s="30"/>
      <c r="AA110" s="30"/>
      <c r="AI110" s="43"/>
      <c r="AJ110" s="43"/>
      <c r="AK110" s="43"/>
    </row>
    <row r="111" spans="2:37">
      <c r="D111" s="114"/>
      <c r="E111" s="120"/>
      <c r="F111" s="118"/>
      <c r="G111" s="30"/>
      <c r="H111" s="30"/>
      <c r="I111" s="30"/>
      <c r="J111" s="30"/>
      <c r="K111" s="116"/>
      <c r="L111" s="114"/>
      <c r="M111" s="30"/>
      <c r="N111" s="30"/>
      <c r="Q111" s="30"/>
      <c r="Y111" s="30"/>
      <c r="Z111" s="30"/>
      <c r="AA111" s="30"/>
      <c r="AI111" s="43"/>
      <c r="AJ111" s="43"/>
      <c r="AK111" s="43"/>
    </row>
    <row r="112" spans="2:37">
      <c r="C112" s="123"/>
      <c r="D112" s="114"/>
      <c r="E112" s="124"/>
      <c r="F112" s="118"/>
      <c r="G112" s="60"/>
      <c r="H112" s="60"/>
      <c r="I112" s="60"/>
      <c r="J112" s="39"/>
      <c r="K112" s="125"/>
      <c r="L112" s="114"/>
      <c r="M112" s="39"/>
      <c r="N112" s="30"/>
      <c r="Q112" s="30"/>
      <c r="Y112" s="30"/>
      <c r="Z112" s="30"/>
      <c r="AA112" s="30"/>
      <c r="AI112" s="43"/>
      <c r="AJ112" s="43"/>
      <c r="AK112" s="43"/>
    </row>
    <row r="113" spans="2:37">
      <c r="B113" s="119"/>
      <c r="C113" s="113"/>
      <c r="D113" s="113"/>
      <c r="E113" s="120"/>
      <c r="F113" s="115"/>
      <c r="G113" s="30"/>
      <c r="H113" s="30"/>
      <c r="I113" s="30"/>
      <c r="J113" s="30"/>
      <c r="K113" s="116"/>
      <c r="L113" s="114"/>
      <c r="M113" s="30"/>
      <c r="N113" s="30"/>
      <c r="Q113" s="30"/>
      <c r="Y113" s="30"/>
      <c r="Z113" s="30"/>
      <c r="AA113" s="30"/>
      <c r="AI113" s="43"/>
      <c r="AJ113" s="43"/>
      <c r="AK113" s="43"/>
    </row>
    <row r="114" spans="2:37">
      <c r="E114" s="120"/>
      <c r="F114" s="115"/>
      <c r="G114" s="39"/>
      <c r="H114" s="39"/>
      <c r="I114" s="30"/>
      <c r="J114" s="30"/>
      <c r="K114" s="116"/>
      <c r="L114" s="114"/>
      <c r="M114" s="30"/>
      <c r="N114" s="60"/>
      <c r="Q114" s="30"/>
      <c r="Y114" s="30"/>
      <c r="Z114" s="30"/>
      <c r="AA114" s="30"/>
      <c r="AI114" s="43"/>
      <c r="AJ114" s="43"/>
      <c r="AK114" s="43"/>
    </row>
    <row r="115" spans="2:37">
      <c r="F115" s="115"/>
      <c r="G115" s="30"/>
      <c r="H115" s="39"/>
      <c r="I115" s="30"/>
      <c r="J115" s="30"/>
      <c r="K115" s="116"/>
      <c r="L115" s="114"/>
      <c r="M115" s="30"/>
      <c r="N115" s="30"/>
      <c r="Q115" s="30"/>
      <c r="Y115" s="30"/>
      <c r="Z115" s="30"/>
      <c r="AA115" s="30"/>
    </row>
    <row r="116" spans="2:37">
      <c r="F116" s="115"/>
      <c r="G116" s="30"/>
      <c r="H116" s="39"/>
      <c r="I116" s="30"/>
      <c r="J116" s="30"/>
      <c r="K116" s="116"/>
      <c r="L116" s="114"/>
      <c r="M116" s="30"/>
      <c r="N116" s="30"/>
      <c r="Q116" s="30"/>
      <c r="Y116" s="30"/>
      <c r="Z116" s="30"/>
      <c r="AA116" s="30"/>
    </row>
    <row r="117" spans="2:37">
      <c r="C117" s="123"/>
      <c r="D117" s="93"/>
      <c r="F117" s="115"/>
      <c r="G117" s="30"/>
      <c r="H117" s="39"/>
      <c r="I117" s="30"/>
      <c r="J117" s="30"/>
      <c r="K117" s="116"/>
      <c r="L117" s="114"/>
      <c r="M117" s="30"/>
      <c r="N117" s="30"/>
      <c r="Q117" s="30"/>
      <c r="Y117" s="30"/>
      <c r="Z117" s="30"/>
      <c r="AA117" s="30"/>
    </row>
    <row r="118" spans="2:37">
      <c r="C118" s="123"/>
      <c r="D118" s="93"/>
      <c r="F118" s="115"/>
      <c r="G118" s="29"/>
      <c r="H118" s="126"/>
      <c r="I118" s="127"/>
      <c r="J118" s="30"/>
      <c r="K118" s="116"/>
      <c r="L118" s="114"/>
      <c r="M118" s="30"/>
      <c r="N118" s="29"/>
      <c r="Q118" s="30"/>
      <c r="Y118" s="30"/>
      <c r="Z118" s="30"/>
      <c r="AA118" s="30"/>
    </row>
    <row r="119" spans="2:37">
      <c r="F119" s="115"/>
      <c r="G119" s="30"/>
      <c r="H119" s="128"/>
      <c r="I119" s="39"/>
      <c r="J119" s="30"/>
      <c r="K119" s="116"/>
      <c r="L119" s="114"/>
      <c r="M119" s="30"/>
      <c r="N119" s="60"/>
      <c r="Q119" s="30"/>
      <c r="Y119" s="30"/>
      <c r="Z119" s="30"/>
      <c r="AA119" s="30"/>
    </row>
    <row r="120" spans="2:37">
      <c r="F120" s="115"/>
      <c r="G120" s="30"/>
      <c r="H120" s="128"/>
      <c r="I120" s="39"/>
      <c r="J120" s="30"/>
      <c r="K120" s="116"/>
      <c r="L120" s="114"/>
      <c r="M120" s="30"/>
      <c r="N120" s="60"/>
      <c r="Q120" s="30"/>
      <c r="Y120" s="30"/>
      <c r="Z120" s="30"/>
      <c r="AA120" s="30"/>
    </row>
    <row r="121" spans="2:37">
      <c r="F121" s="115"/>
      <c r="G121" s="30"/>
      <c r="H121" s="128"/>
      <c r="I121" s="39"/>
      <c r="J121" s="30"/>
      <c r="K121" s="116"/>
      <c r="L121" s="114"/>
      <c r="M121" s="30"/>
      <c r="N121" s="60"/>
      <c r="Q121" s="30"/>
      <c r="Y121" s="30"/>
      <c r="Z121" s="30"/>
      <c r="AA121" s="30"/>
    </row>
    <row r="122" spans="2:37">
      <c r="F122" s="115"/>
      <c r="G122" s="30"/>
      <c r="H122" s="128"/>
      <c r="I122" s="39"/>
      <c r="J122" s="30"/>
      <c r="K122" s="116"/>
      <c r="L122" s="114"/>
      <c r="M122" s="30"/>
      <c r="N122" s="60"/>
      <c r="Q122" s="30"/>
      <c r="Y122" s="30"/>
      <c r="Z122" s="30"/>
      <c r="AA122" s="30"/>
    </row>
    <row r="123" spans="2:37">
      <c r="F123" s="115"/>
      <c r="G123" s="30"/>
      <c r="H123" s="128"/>
      <c r="I123" s="39"/>
      <c r="J123" s="30"/>
      <c r="K123" s="116"/>
      <c r="L123" s="114"/>
      <c r="M123" s="30"/>
      <c r="N123" s="60"/>
      <c r="Q123" s="30"/>
      <c r="Y123" s="30"/>
      <c r="Z123" s="30"/>
      <c r="AA123" s="30"/>
    </row>
    <row r="124" spans="2:37">
      <c r="F124" s="115"/>
      <c r="G124" s="30"/>
      <c r="H124" s="128"/>
      <c r="I124" s="39"/>
      <c r="J124" s="30"/>
      <c r="K124" s="116"/>
      <c r="L124" s="114"/>
      <c r="M124" s="30"/>
      <c r="N124" s="60"/>
      <c r="Q124" s="30"/>
      <c r="Y124" s="30"/>
      <c r="Z124" s="30"/>
      <c r="AA124" s="30"/>
    </row>
    <row r="125" spans="2:37">
      <c r="F125" s="115"/>
      <c r="G125" s="30"/>
      <c r="H125" s="128"/>
      <c r="I125" s="39"/>
      <c r="J125" s="30"/>
      <c r="K125" s="116"/>
      <c r="L125" s="114"/>
      <c r="M125" s="30"/>
      <c r="N125" s="60"/>
      <c r="Q125" s="30"/>
      <c r="Y125" s="30"/>
      <c r="Z125" s="30"/>
      <c r="AA125" s="30"/>
    </row>
  </sheetData>
  <mergeCells count="11">
    <mergeCell ref="M4:M6"/>
    <mergeCell ref="B4:C4"/>
    <mergeCell ref="D4:D6"/>
    <mergeCell ref="K4:K6"/>
    <mergeCell ref="L4:L6"/>
    <mergeCell ref="B5:C6"/>
    <mergeCell ref="B2:L2"/>
    <mergeCell ref="B66:B67"/>
    <mergeCell ref="C66:C67"/>
    <mergeCell ref="C62:C63"/>
    <mergeCell ref="B62:B63"/>
  </mergeCells>
  <phoneticPr fontId="7" type="noConversion"/>
  <pageMargins left="0.45" right="0.2" top="0.5" bottom="0.5" header="0.3" footer="0.3"/>
  <pageSetup paperSize="9" scale="46" orientation="landscape" r:id="rId1"/>
  <colBreaks count="1" manualBreakCount="1">
    <brk id="12" max="13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5c5f3-6bf5-4b55-8c48-fd8edbbf18c2">
      <Terms xmlns="http://schemas.microsoft.com/office/infopath/2007/PartnerControls"/>
    </lcf76f155ced4ddcb4097134ff3c332f>
    <TaxCatchAll xmlns="6e918e21-c177-4e4d-8f07-a2baca6146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E06E860D09D2C42B0010E33EA29B3E3" ma:contentTypeVersion="16" ma:contentTypeDescription="สร้างเอกสารใหม่" ma:contentTypeScope="" ma:versionID="90d8a3d7163057f7461ba8be08cad698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52a2edb601154f3731e1735e3000f125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8297F-0775-440E-A23B-00820AFD0BEE}">
  <ds:schemaRefs>
    <ds:schemaRef ds:uri="9ba5c5f3-6bf5-4b55-8c48-fd8edbbf18c2"/>
    <ds:schemaRef ds:uri="6e918e21-c177-4e4d-8f07-a2baca61465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B34E9B-CE64-4C46-B595-F08804D2F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31BF8-5E35-4D16-A8F0-DE47D6DC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a5c5f3-6bf5-4b55-8c48-fd8edbbf18c2"/>
    <ds:schemaRef ds:uri="6e918e21-c177-4e4d-8f07-a2baca614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ผลเบิกจ่าย</vt:lpstr>
      <vt:lpstr>ผลเบิกจ่าย!Print_Area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Nuengruethai Poonkhet</cp:lastModifiedBy>
  <cp:lastPrinted>2024-04-03T07:18:46Z</cp:lastPrinted>
  <dcterms:created xsi:type="dcterms:W3CDTF">2020-03-30T04:54:02Z</dcterms:created>
  <dcterms:modified xsi:type="dcterms:W3CDTF">2024-04-29T08:33:02Z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